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POUR CHLOÉ\Excel débutant 2021_Avril\Cours 2\"/>
    </mc:Choice>
  </mc:AlternateContent>
  <xr:revisionPtr revIDLastSave="0" documentId="13_ncr:1_{09E36685-7552-4A10-8FAE-C1F97920A285}" xr6:coauthVersionLast="46" xr6:coauthVersionMax="46" xr10:uidLastSave="{00000000-0000-0000-0000-000000000000}"/>
  <bookViews>
    <workbookView xWindow="1695" yWindow="1050" windowWidth="20145" windowHeight="11865" xr2:uid="{00000000-000D-0000-FFFF-FFFF00000000}"/>
  </bookViews>
  <sheets>
    <sheet name="Révision 1" sheetId="33" r:id="rId1"/>
    <sheet name="Employés" sheetId="20" r:id="rId2"/>
    <sheet name="Paie" sheetId="4" r:id="rId3"/>
    <sheet name="Films" sheetId="16" state="hidden" r:id="rId4"/>
    <sheet name="Statistique" sheetId="15" r:id="rId5"/>
    <sheet name="Feuil5" sheetId="27" r:id="rId6"/>
    <sheet name="Prix" sheetId="1" r:id="rId7"/>
    <sheet name="Achats" sheetId="3" r:id="rId8"/>
    <sheet name="Emprunt" sheetId="25" state="hidden" r:id="rId9"/>
    <sheet name="Inscription" sheetId="23" r:id="rId10"/>
    <sheet name="Pouponnière Stat" sheetId="30" r:id="rId11"/>
    <sheet name="Suivi règlements_Date" sheetId="29" r:id="rId12"/>
    <sheet name="stat Examens" sheetId="31" r:id="rId13"/>
    <sheet name="Revenus trimestriels" sheetId="32" r:id="rId14"/>
    <sheet name="Chocolat" sheetId="13" r:id="rId15"/>
  </sheets>
  <definedNames>
    <definedName name="Catt">#REF!</definedName>
    <definedName name="cursource" hidden="1">#N/A</definedName>
    <definedName name="int_ext_sel" hidden="1">1</definedName>
    <definedName name="_xlnm.Print_Area" localSheetId="12">'stat Examens'!$A$1:$H$25</definedName>
    <definedName name="_xlnm.Print_Area" localSheetId="11">'Suivi règlements_Date'!$A$1:$F$20</definedName>
    <definedName name="stat2" localSheetId="10" hidden="1">{"Semestre 2",#N/A,FALSE,"CA";"Semestre 1",#N/A,FALSE,"CA"}</definedName>
    <definedName name="stat2" localSheetId="13" hidden="1">{"Semestre 2",#N/A,FALSE,"CA";"Semestre 1",#N/A,FALSE,"CA"}</definedName>
    <definedName name="stat2" localSheetId="12" hidden="1">{"Semestre 2",#N/A,FALSE,"CA";"Semestre 1",#N/A,FALSE,"CA"}</definedName>
    <definedName name="stat2" hidden="1">{"Semestre 2",#N/A,FALSE,"CA";"Semestre 1",#N/A,FALSE,"CA"}</definedName>
    <definedName name="test">#REF!</definedName>
    <definedName name="wrn.Semestre._.1._.et._.2." localSheetId="10" hidden="1">{"Semestre 2",#N/A,FALSE,"CA";"Semestre 1",#N/A,FALSE,"CA"}</definedName>
    <definedName name="wrn.Semestre._.1._.et._.2." localSheetId="13" hidden="1">{"Semestre 2",#N/A,FALSE,"CA";"Semestre 1",#N/A,FALSE,"CA"}</definedName>
    <definedName name="wrn.Semestre._.1._.et._.2." localSheetId="1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29" l="1"/>
  <c r="C13" i="29"/>
  <c r="C12" i="29"/>
  <c r="C11" i="29"/>
  <c r="C10" i="29"/>
  <c r="C9" i="29"/>
  <c r="C8" i="29"/>
  <c r="C7" i="29"/>
  <c r="C6" i="29"/>
  <c r="C5" i="29"/>
  <c r="B12" i="13" l="1"/>
  <c r="C12" i="13"/>
  <c r="D12" i="13"/>
  <c r="E4" i="13"/>
  <c r="E5" i="13"/>
  <c r="E6" i="13"/>
  <c r="E7" i="13"/>
  <c r="E8" i="13"/>
  <c r="E9" i="13"/>
  <c r="E10" i="13"/>
  <c r="E11" i="13"/>
  <c r="F12" i="13"/>
  <c r="G12" i="13"/>
  <c r="H12" i="13"/>
  <c r="I4" i="13"/>
  <c r="I5" i="13"/>
  <c r="I6" i="13"/>
  <c r="I7" i="13"/>
  <c r="I8" i="13"/>
  <c r="I9" i="13"/>
  <c r="I10" i="13"/>
  <c r="I11" i="13"/>
  <c r="J12" i="13"/>
  <c r="K12" i="13"/>
  <c r="L12" i="13"/>
  <c r="M12" i="13" s="1"/>
  <c r="M4" i="13"/>
  <c r="M5" i="13"/>
  <c r="M6" i="13"/>
  <c r="M7" i="13"/>
  <c r="M8" i="13"/>
  <c r="M9" i="13"/>
  <c r="M10" i="13"/>
  <c r="M11" i="13"/>
  <c r="N12" i="13"/>
  <c r="O12" i="13"/>
  <c r="P12" i="13"/>
  <c r="Q4" i="13"/>
  <c r="R4" i="13" s="1"/>
  <c r="Q5" i="13"/>
  <c r="Q6" i="13"/>
  <c r="Q7" i="13"/>
  <c r="Q8" i="13"/>
  <c r="Q9" i="13"/>
  <c r="Q10" i="13"/>
  <c r="Q11" i="13"/>
  <c r="R11" i="13" l="1"/>
  <c r="R7" i="13"/>
  <c r="R6" i="13"/>
  <c r="I12" i="13"/>
  <c r="R10" i="13"/>
  <c r="R9" i="13"/>
  <c r="E12" i="13"/>
  <c r="R5" i="13"/>
  <c r="Q12" i="13"/>
  <c r="R8" i="13"/>
  <c r="R12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H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1 - Saut de page à effectuer à chaque changement de département
2 - Supprimer le commentaire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J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Remplacer tous les Zellers pour Costco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E1" authorId="0" shapeId="0" xr:uid="{AC505E1D-16FC-4E21-B764-D90682276135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Figer les volets
Ligne(s) à répéter en haut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1" authorId="0" shapeId="0" xr:uid="{23A83643-253F-4D1F-94E1-6117A2F22AE2}">
      <text>
        <r>
          <rPr>
            <b/>
            <sz val="9"/>
            <color indexed="81"/>
            <rFont val="Tahoma"/>
            <charset val="1"/>
          </rPr>
          <t>Murielle Richard:</t>
        </r>
        <r>
          <rPr>
            <sz val="9"/>
            <color indexed="81"/>
            <rFont val="Tahoma"/>
            <charset val="1"/>
          </rPr>
          <t xml:space="preserve">
Préparez la mise en page
Orientation: Paysage  - Papier: 8 1/2 X 14
Marge: Étroite
Réduite les colonnes au besoin.
Voir au besoin feuille masquée pour une solution concernant la mise en page </t>
        </r>
      </text>
    </comment>
  </commentList>
</comments>
</file>

<file path=xl/sharedStrings.xml><?xml version="1.0" encoding="utf-8"?>
<sst xmlns="http://schemas.openxmlformats.org/spreadsheetml/2006/main" count="1189" uniqueCount="499">
  <si>
    <t>Prix</t>
  </si>
  <si>
    <t>TPS</t>
  </si>
  <si>
    <t>TVQ</t>
  </si>
  <si>
    <t>Total</t>
  </si>
  <si>
    <t>Chocolat</t>
  </si>
  <si>
    <t>Croustilles</t>
  </si>
  <si>
    <t>Revue</t>
  </si>
  <si>
    <t>Nom</t>
  </si>
  <si>
    <t>Prénom</t>
  </si>
  <si>
    <t>Ville</t>
  </si>
  <si>
    <t>Département</t>
  </si>
  <si>
    <t>Taux Heure</t>
  </si>
  <si>
    <t>Laval</t>
  </si>
  <si>
    <t>Longueuil</t>
  </si>
  <si>
    <t>Benoit</t>
  </si>
  <si>
    <t>Marketing</t>
  </si>
  <si>
    <t>Christine</t>
  </si>
  <si>
    <t>Production</t>
  </si>
  <si>
    <t>Carole</t>
  </si>
  <si>
    <t>Paul</t>
  </si>
  <si>
    <t>Michel</t>
  </si>
  <si>
    <t>Denis</t>
  </si>
  <si>
    <t>LES BOUTIQUES BEAUPASCHÈRES INC.</t>
  </si>
  <si>
    <t>T.P.S.</t>
  </si>
  <si>
    <t>T.V.Q.</t>
  </si>
  <si>
    <t>Chemise</t>
  </si>
  <si>
    <t>Cravate</t>
  </si>
  <si>
    <t>Pantalon</t>
  </si>
  <si>
    <t>Veston</t>
  </si>
  <si>
    <t>Quantité</t>
  </si>
  <si>
    <t>MONTANT VENTE</t>
  </si>
  <si>
    <t>TOTAL</t>
  </si>
  <si>
    <t>Salaire des Employés</t>
  </si>
  <si>
    <t>Nombre d'heures</t>
  </si>
  <si>
    <t>Taux horaire</t>
  </si>
  <si>
    <t>Salaire brut</t>
  </si>
  <si>
    <t>Impôt fédéral</t>
  </si>
  <si>
    <t>Impôt provincial</t>
  </si>
  <si>
    <t>Salaire net</t>
  </si>
  <si>
    <t>Lauzon</t>
  </si>
  <si>
    <t>Gauthier</t>
  </si>
  <si>
    <t>Huguette</t>
  </si>
  <si>
    <t>Bertrand</t>
  </si>
  <si>
    <t>Beauchemin</t>
  </si>
  <si>
    <t>Valérie</t>
  </si>
  <si>
    <t>Josée</t>
  </si>
  <si>
    <t>Janvier</t>
  </si>
  <si>
    <t>Février</t>
  </si>
  <si>
    <t>Mars</t>
  </si>
  <si>
    <t>Lundi</t>
  </si>
  <si>
    <t>Mardi</t>
  </si>
  <si>
    <t>Mercredi</t>
  </si>
  <si>
    <t>Jeudi</t>
  </si>
  <si>
    <t>Vendredi</t>
  </si>
  <si>
    <t>Montreal</t>
  </si>
  <si>
    <t>Maxime</t>
  </si>
  <si>
    <t>Carla</t>
  </si>
  <si>
    <t>Richard</t>
  </si>
  <si>
    <t>Robert</t>
  </si>
  <si>
    <t>Johanne</t>
  </si>
  <si>
    <t>Danielle</t>
  </si>
  <si>
    <t>Vézina</t>
  </si>
  <si>
    <t>Paris</t>
  </si>
  <si>
    <t>Lafleur</t>
  </si>
  <si>
    <t>Bouchard</t>
  </si>
  <si>
    <t>Blouin</t>
  </si>
  <si>
    <t>Passe Mensuel STCUM.</t>
  </si>
  <si>
    <t>Chandail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</si>
  <si>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</si>
  <si>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</si>
  <si>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</si>
  <si>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</si>
  <si>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</si>
  <si>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</si>
  <si>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</si>
  <si>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</si>
  <si>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</si>
  <si>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</si>
  <si>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</si>
  <si>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</si>
  <si>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</si>
  <si>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NoFilm</t>
  </si>
  <si>
    <t>Catégorie
FILMS</t>
  </si>
  <si>
    <t>Langue</t>
  </si>
  <si>
    <t>Titre</t>
  </si>
  <si>
    <t>Gagnant
OSCAR</t>
  </si>
  <si>
    <t>Distributeur</t>
  </si>
  <si>
    <t>Coût</t>
  </si>
  <si>
    <t>Quantité
achetée</t>
  </si>
  <si>
    <t>Fournisseur</t>
  </si>
  <si>
    <t>Général</t>
  </si>
  <si>
    <t>F</t>
  </si>
  <si>
    <t>Retour au bercail</t>
  </si>
  <si>
    <t>Walt Disney</t>
  </si>
  <si>
    <t>Vidéo 2000</t>
  </si>
  <si>
    <t>Les chutes Mulholland</t>
  </si>
  <si>
    <t>Action</t>
  </si>
  <si>
    <t>Crash</t>
  </si>
  <si>
    <t>OUI</t>
  </si>
  <si>
    <t>Imavision 21</t>
  </si>
  <si>
    <t>Drame</t>
  </si>
  <si>
    <t>La ligne verte</t>
  </si>
  <si>
    <t>Columbia Pictures</t>
  </si>
  <si>
    <t>Zellers</t>
  </si>
  <si>
    <t>Parc Jurassique 1</t>
  </si>
  <si>
    <t>Fox Video</t>
  </si>
  <si>
    <t>Wal-Mart</t>
  </si>
  <si>
    <t>L'Homme bicentenaire</t>
  </si>
  <si>
    <t>Warner Bros.</t>
  </si>
  <si>
    <t>Horreur</t>
  </si>
  <si>
    <t>Sleepy Hollow</t>
  </si>
  <si>
    <t>La messagère</t>
  </si>
  <si>
    <t>Paramount Pictures</t>
  </si>
  <si>
    <t>Archambault</t>
  </si>
  <si>
    <t>La momie</t>
  </si>
  <si>
    <t>Blockbuster</t>
  </si>
  <si>
    <t>Parc Jurassique 2</t>
  </si>
  <si>
    <t>G.I. Jane</t>
  </si>
  <si>
    <t>7 Jours pour mourir</t>
  </si>
  <si>
    <t>Le patriote</t>
  </si>
  <si>
    <t>Comédie</t>
  </si>
  <si>
    <t>10 choses que je déteste de toi</t>
  </si>
  <si>
    <t>Cœur Vaillant</t>
  </si>
  <si>
    <t>Alliance</t>
  </si>
  <si>
    <t>A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</si>
  <si>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</si>
  <si>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</si>
  <si>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</si>
  <si>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</si>
  <si>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</si>
  <si>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</si>
  <si>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</si>
  <si>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</si>
  <si>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</si>
  <si>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</si>
  <si>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</si>
  <si>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</si>
  <si>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</si>
  <si>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</si>
  <si>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</si>
  <si>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</si>
  <si>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</si>
  <si>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Dessins animés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</si>
  <si>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</si>
  <si>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</si>
  <si>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</si>
  <si>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</si>
  <si>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</si>
  <si>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</si>
  <si>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</si>
  <si>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</si>
  <si>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</si>
  <si>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</si>
  <si>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</si>
  <si>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</si>
  <si>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</si>
  <si>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</si>
  <si>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</si>
  <si>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</si>
  <si>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</si>
  <si>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</si>
  <si>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</si>
  <si>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</si>
  <si>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</si>
  <si>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</si>
  <si>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</si>
  <si>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</si>
  <si>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</si>
  <si>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</si>
  <si>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</si>
  <si>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</si>
  <si>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</si>
  <si>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</si>
  <si>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</si>
  <si>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</si>
  <si>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</si>
  <si>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</si>
  <si>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</si>
  <si>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</si>
  <si>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</si>
  <si>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</si>
  <si>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</si>
  <si>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</si>
  <si>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</si>
  <si>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</si>
  <si>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</si>
  <si>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</si>
  <si>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</si>
  <si>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</si>
  <si>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</si>
  <si>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</si>
  <si>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</si>
  <si>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</si>
  <si>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</si>
  <si>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</si>
  <si>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</si>
  <si>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</si>
  <si>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</si>
  <si>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</si>
  <si>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Chocolat
Que c'est Bon!</t>
  </si>
  <si>
    <t>Place Versailles</t>
  </si>
  <si>
    <t>PRODUITS</t>
  </si>
  <si>
    <t>Rocher au lait</t>
  </si>
  <si>
    <t>Rocher noir</t>
  </si>
  <si>
    <t>Coconut</t>
  </si>
  <si>
    <t>Truffe</t>
  </si>
  <si>
    <t>Cœur fourré</t>
  </si>
  <si>
    <t>Noir fruité</t>
  </si>
  <si>
    <t>Amandine</t>
  </si>
  <si>
    <t>Noisette</t>
  </si>
  <si>
    <t>Barres santé</t>
  </si>
  <si>
    <t>FORMATION EN BUREAUTIQUE</t>
  </si>
  <si>
    <t>Groupe EXCEL Débutant</t>
  </si>
  <si>
    <t>Participants</t>
  </si>
  <si>
    <t>Examen 1</t>
  </si>
  <si>
    <t>Examen 2</t>
  </si>
  <si>
    <t>Examen 3</t>
  </si>
  <si>
    <t>Examen 4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</si>
  <si>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</si>
  <si>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</si>
  <si>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</si>
  <si>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</si>
  <si>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</si>
  <si>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</si>
  <si>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</si>
  <si>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Richard Boucher</t>
  </si>
  <si>
    <t>Denis Trudel</t>
  </si>
  <si>
    <t>Nicole Richard</t>
  </si>
  <si>
    <t>Cherche homme parfait</t>
  </si>
  <si>
    <t>Complot meurtrier</t>
  </si>
  <si>
    <t>Drôle des grossesse</t>
  </si>
  <si>
    <t>Échangistes</t>
  </si>
  <si>
    <t>Harry Potter à l'école des sorciers</t>
  </si>
  <si>
    <t>Harry Potter et l'ordre du Phénix</t>
  </si>
  <si>
    <t>Harry Potter, la coupe de feu</t>
  </si>
  <si>
    <t>Harry Potter, Prince de sang mêlé</t>
  </si>
  <si>
    <t>Histoires enchantées</t>
  </si>
  <si>
    <t>Jeunes sans surveillance</t>
  </si>
  <si>
    <t>La dernière Légion</t>
  </si>
  <si>
    <t>La planète en feu</t>
  </si>
  <si>
    <t>L'ami Allemand</t>
  </si>
  <si>
    <t>Dimanche</t>
  </si>
  <si>
    <t>Le train de la mort</t>
  </si>
  <si>
    <t>Les pieds dans le vide</t>
  </si>
  <si>
    <t>Madagascar 2: La grande évasion</t>
  </si>
  <si>
    <t>Mâle Alpha</t>
  </si>
  <si>
    <t>polytechnique</t>
  </si>
  <si>
    <t>Shorts</t>
  </si>
  <si>
    <t>Spider-Man 3</t>
  </si>
  <si>
    <t>State of play</t>
  </si>
  <si>
    <t>Un éclair des génie</t>
  </si>
  <si>
    <t>Description</t>
  </si>
  <si>
    <t># No</t>
  </si>
  <si>
    <t>Nombre
d'heures</t>
  </si>
  <si>
    <t>Salaire
Semaine</t>
  </si>
  <si>
    <t>Laguë</t>
  </si>
  <si>
    <t>Anne-Marie</t>
  </si>
  <si>
    <t>Boucherville</t>
  </si>
  <si>
    <t>Maintenance</t>
  </si>
  <si>
    <t>Cyr</t>
  </si>
  <si>
    <t>Finance</t>
  </si>
  <si>
    <t>Leblanc</t>
  </si>
  <si>
    <t>Bruno</t>
  </si>
  <si>
    <t>Saint-Laurent</t>
  </si>
  <si>
    <t>Hubert</t>
  </si>
  <si>
    <t>Carmel</t>
  </si>
  <si>
    <t>Personnel</t>
  </si>
  <si>
    <t>Guay</t>
  </si>
  <si>
    <t>Langlois</t>
  </si>
  <si>
    <t>Desjardins</t>
  </si>
  <si>
    <t>Caroline</t>
  </si>
  <si>
    <t>Lecours</t>
  </si>
  <si>
    <t>Brossard</t>
  </si>
  <si>
    <t>Pelletier</t>
  </si>
  <si>
    <t>Catherine</t>
  </si>
  <si>
    <t>Manseau</t>
  </si>
  <si>
    <t>Dang</t>
  </si>
  <si>
    <t>Claire</t>
  </si>
  <si>
    <t>Boutin</t>
  </si>
  <si>
    <t>Claudia</t>
  </si>
  <si>
    <t>Cadieux</t>
  </si>
  <si>
    <t>Saint-Lambert</t>
  </si>
  <si>
    <t>Paquet</t>
  </si>
  <si>
    <t>Diane</t>
  </si>
  <si>
    <t>Charland</t>
  </si>
  <si>
    <t>Chevalier</t>
  </si>
  <si>
    <t>Eric</t>
  </si>
  <si>
    <t>Fortin</t>
  </si>
  <si>
    <t>Fernand</t>
  </si>
  <si>
    <t>Longchamps</t>
  </si>
  <si>
    <t>Ghyslain</t>
  </si>
  <si>
    <t>Noël</t>
  </si>
  <si>
    <t>Ginette</t>
  </si>
  <si>
    <t>Roy</t>
  </si>
  <si>
    <t>Nadeau</t>
  </si>
  <si>
    <t>Roux</t>
  </si>
  <si>
    <t>Guylaine</t>
  </si>
  <si>
    <t>Jean-François</t>
  </si>
  <si>
    <t>Thiboutot</t>
  </si>
  <si>
    <t>Jean-Yves</t>
  </si>
  <si>
    <t>Mailloux</t>
  </si>
  <si>
    <t>Julie</t>
  </si>
  <si>
    <t>Pinsonneault</t>
  </si>
  <si>
    <t>Publicité</t>
  </si>
  <si>
    <t>Jalbert</t>
  </si>
  <si>
    <t>Karine</t>
  </si>
  <si>
    <t>Valiquette</t>
  </si>
  <si>
    <t>Lise</t>
  </si>
  <si>
    <t>Massé</t>
  </si>
  <si>
    <t>Louise</t>
  </si>
  <si>
    <t>Fontaine</t>
  </si>
  <si>
    <t>Manon</t>
  </si>
  <si>
    <t>Sauvé</t>
  </si>
  <si>
    <t>Smith</t>
  </si>
  <si>
    <t>Lahaie</t>
  </si>
  <si>
    <t>Marc-André</t>
  </si>
  <si>
    <t>Rouleau</t>
  </si>
  <si>
    <t>Bolduc</t>
  </si>
  <si>
    <t>Blain</t>
  </si>
  <si>
    <t>Marcel</t>
  </si>
  <si>
    <t>Ibrahim</t>
  </si>
  <si>
    <t>Marguerite</t>
  </si>
  <si>
    <t>Paradis</t>
  </si>
  <si>
    <t>Maria</t>
  </si>
  <si>
    <t>Mathieu</t>
  </si>
  <si>
    <t>Tétreault</t>
  </si>
  <si>
    <t>Michèle</t>
  </si>
  <si>
    <t>Nathalie</t>
  </si>
  <si>
    <t>Dutil</t>
  </si>
  <si>
    <t>Robitaille</t>
  </si>
  <si>
    <t>Pierre</t>
  </si>
  <si>
    <t>Bourret</t>
  </si>
  <si>
    <t>Beaulieu</t>
  </si>
  <si>
    <t>Meilleur</t>
  </si>
  <si>
    <t>Stéphanie</t>
  </si>
  <si>
    <t>Moreau</t>
  </si>
  <si>
    <t>Steve</t>
  </si>
  <si>
    <t>Émond</t>
  </si>
  <si>
    <t>Sylvain</t>
  </si>
  <si>
    <t>Garneau</t>
  </si>
  <si>
    <t>Favreau</t>
  </si>
  <si>
    <t>Yanick</t>
  </si>
  <si>
    <t>Gagnon</t>
  </si>
  <si>
    <t>Yves</t>
  </si>
  <si>
    <t>MOYENNE</t>
  </si>
  <si>
    <t>Code</t>
  </si>
  <si>
    <t>Cellulaire</t>
  </si>
  <si>
    <t>DVD</t>
  </si>
  <si>
    <t>Radio</t>
  </si>
  <si>
    <t>Téléviseur</t>
  </si>
  <si>
    <t>Lecteur CD</t>
  </si>
  <si>
    <t>Sous-Total</t>
  </si>
  <si>
    <r>
      <t>FORMATION HIVER</t>
    </r>
    <r>
      <rPr>
        <sz val="12"/>
        <color indexed="23"/>
        <rFont val="Arial"/>
        <family val="2"/>
      </rPr>
      <t xml:space="preserve"> (Oct-Févr)</t>
    </r>
  </si>
  <si>
    <t>Informatique</t>
  </si>
  <si>
    <r>
      <t xml:space="preserve">Base de données </t>
    </r>
    <r>
      <rPr>
        <i/>
        <sz val="12"/>
        <rFont val="Arial"/>
        <family val="2"/>
      </rPr>
      <t>orientées-objet(2)</t>
    </r>
  </si>
  <si>
    <r>
      <t xml:space="preserve">Base de données </t>
    </r>
    <r>
      <rPr>
        <u/>
        <sz val="12"/>
        <rFont val="Arial"/>
        <family val="2"/>
      </rPr>
      <t>relationnelles</t>
    </r>
    <r>
      <rPr>
        <sz val="12"/>
        <rFont val="Arial"/>
        <family val="2"/>
      </rPr>
      <t xml:space="preserve"> (1)</t>
    </r>
  </si>
  <si>
    <t>TAUX D'INTÉRÊT:</t>
  </si>
  <si>
    <t>NOM</t>
  </si>
  <si>
    <t xml:space="preserve"> MONTANT
EMPRUNTÉ</t>
  </si>
  <si>
    <t xml:space="preserve"> INTÉRÊT
À PAYER</t>
  </si>
  <si>
    <t>Rapport des ventes</t>
  </si>
  <si>
    <t>Vendeurs</t>
  </si>
  <si>
    <t>Commission</t>
  </si>
  <si>
    <t>Total Des
Commissions</t>
  </si>
  <si>
    <t>Pierre Vachon</t>
  </si>
  <si>
    <t>Isalbelle Poupart</t>
  </si>
  <si>
    <t>Louise Richard</t>
  </si>
  <si>
    <t>Gilles Vézina</t>
  </si>
  <si>
    <t>Stéphane Champoux</t>
  </si>
  <si>
    <t>Jean-Pierre Allard</t>
  </si>
  <si>
    <t>Répartition des commissions</t>
  </si>
  <si>
    <t>Premier trimestre 2014</t>
  </si>
  <si>
    <t>Rabais du jour</t>
  </si>
  <si>
    <t>Préparez la mise en page</t>
  </si>
  <si>
    <t>Formule à insérer dans les colonnes E - F - G - H</t>
  </si>
  <si>
    <t xml:space="preserve">Ajoutez une colonne "BONUS" </t>
  </si>
  <si>
    <t>Bonus de 500 $ sur le salaire net, NON IMPOSABLE</t>
  </si>
  <si>
    <t>Michelle Henri</t>
  </si>
  <si>
    <t>Marie Dupuis</t>
  </si>
  <si>
    <t>Sylvie Michaud</t>
  </si>
  <si>
    <t>Ginette Bessette</t>
  </si>
  <si>
    <t>Étienne Bouchard</t>
  </si>
  <si>
    <t>Patrick Leduc</t>
  </si>
  <si>
    <t>Céline Richard</t>
  </si>
  <si>
    <t>Jérôme Paris</t>
  </si>
  <si>
    <t>Mario Dumond</t>
  </si>
  <si>
    <t>Michel Richard</t>
  </si>
  <si>
    <t>Benoit Boutin</t>
  </si>
  <si>
    <t>Christine Paris</t>
  </si>
  <si>
    <t>Stéphanie Lebel</t>
  </si>
  <si>
    <t>Martine Biron</t>
  </si>
  <si>
    <t>Ginette Gélinas</t>
  </si>
  <si>
    <t>Mireille Chevier</t>
  </si>
  <si>
    <t>Marie Boivin</t>
  </si>
  <si>
    <t>Julien Hébert</t>
  </si>
  <si>
    <t>Gaétan Veilleux</t>
  </si>
  <si>
    <t>Mario Dupont</t>
  </si>
  <si>
    <t>N/A</t>
  </si>
  <si>
    <t>Lavaltrie</t>
  </si>
  <si>
    <t>Date du jour :</t>
  </si>
  <si>
    <t xml:space="preserve"> </t>
  </si>
  <si>
    <t>Échéance :</t>
  </si>
  <si>
    <t>N°FACT</t>
  </si>
  <si>
    <t>CLIENT</t>
  </si>
  <si>
    <t>DATE FACTURE</t>
  </si>
  <si>
    <t>DATE ECHEANCE</t>
  </si>
  <si>
    <t>Nombre de jours de dépassement</t>
  </si>
  <si>
    <t>F7109</t>
  </si>
  <si>
    <t>ALIDERE</t>
  </si>
  <si>
    <t>MARCURE</t>
  </si>
  <si>
    <t>BERINGE</t>
  </si>
  <si>
    <t>EMILIA</t>
  </si>
  <si>
    <t>YVESI</t>
  </si>
  <si>
    <t>ALEXANDRE</t>
  </si>
  <si>
    <t>LANDRY</t>
  </si>
  <si>
    <t>IGORD</t>
  </si>
  <si>
    <t>FLOREGE</t>
  </si>
  <si>
    <t>VICTERE</t>
  </si>
  <si>
    <t>1 - Dans la cellule C2, placez la formule permettant d'afficher la date du jour</t>
  </si>
  <si>
    <t>2 - Calculez la date d'échéance sachant qu'un délai de 30 jours est accordé aux clients.</t>
  </si>
  <si>
    <t xml:space="preserve"> 3 - En colonne E calculer le nombre de jours écoulés entre la date du jour (en C2) et la date d'échéance</t>
  </si>
  <si>
    <t>POUPONNIÈRE LAJOIE</t>
  </si>
  <si>
    <t>Poids en kg</t>
  </si>
  <si>
    <t>Incubateur A</t>
  </si>
  <si>
    <t>Emmanuelle</t>
  </si>
  <si>
    <t>Incubateur B</t>
  </si>
  <si>
    <t>Mathilde</t>
  </si>
  <si>
    <t>Incubateur C</t>
  </si>
  <si>
    <t>Incubateur D</t>
  </si>
  <si>
    <t>Inoccupé</t>
  </si>
  <si>
    <t>Incubateur E</t>
  </si>
  <si>
    <t>Maximilien</t>
  </si>
  <si>
    <t>Incubateur F</t>
  </si>
  <si>
    <t>Alex</t>
  </si>
  <si>
    <t>STATISTIQUES</t>
  </si>
  <si>
    <t>Poids total des bébés :</t>
  </si>
  <si>
    <t>Poids moyen des bébés :</t>
  </si>
  <si>
    <t>Nombre total d'incubateurs :</t>
  </si>
  <si>
    <t>Nombre d'incubateurs occupés :</t>
  </si>
  <si>
    <t>Poids du plus gros bébé :</t>
  </si>
  <si>
    <t>SOMME</t>
  </si>
  <si>
    <t xml:space="preserve">Nombre total d'incubateurs : </t>
  </si>
  <si>
    <t>NBVAL</t>
  </si>
  <si>
    <t>(TEXTE &amp; CHIFFRE)</t>
  </si>
  <si>
    <t>NB</t>
  </si>
  <si>
    <t>(CHIFFRE SEULEMENT)</t>
  </si>
  <si>
    <t>MAX</t>
  </si>
  <si>
    <t>Ajouter deux images représentatives dans la ligne d'en-tête.</t>
  </si>
  <si>
    <t>Résultat de la première étape</t>
  </si>
  <si>
    <t>Liste des participants (Nom, Prénom)</t>
  </si>
  <si>
    <t>Examens</t>
  </si>
  <si>
    <t>Note finale (moyenne)</t>
  </si>
  <si>
    <t>Beaulieu, André</t>
  </si>
  <si>
    <t>BEA123</t>
  </si>
  <si>
    <t>Corbeil, Nathalie</t>
  </si>
  <si>
    <t>CON234</t>
  </si>
  <si>
    <t>Dubuc, Louise</t>
  </si>
  <si>
    <t>DUL345</t>
  </si>
  <si>
    <t>Fortin, Bernard</t>
  </si>
  <si>
    <t>FOB456</t>
  </si>
  <si>
    <t>Lavoie, Joanne</t>
  </si>
  <si>
    <t>LAJ567</t>
  </si>
  <si>
    <t>Martin, Francine</t>
  </si>
  <si>
    <t>MAF678</t>
  </si>
  <si>
    <t>Tessier, Martine</t>
  </si>
  <si>
    <t>TEM789</t>
  </si>
  <si>
    <t>Moyenne :</t>
  </si>
  <si>
    <t>Minimum :</t>
  </si>
  <si>
    <t>Maximum :</t>
  </si>
  <si>
    <t>Nombre de participants :</t>
  </si>
  <si>
    <t>Note médiane :</t>
  </si>
  <si>
    <t>Français</t>
  </si>
  <si>
    <t>Anglais</t>
  </si>
  <si>
    <t>Mathématique</t>
  </si>
  <si>
    <t>Histoire</t>
  </si>
  <si>
    <t>Code du participant</t>
  </si>
  <si>
    <t>Insérer les formules dans les cellules JAUNE - Imprimez le.</t>
  </si>
  <si>
    <t>Exercice de formules avec réf. Absolue</t>
  </si>
  <si>
    <t>Revenus trimestriels</t>
  </si>
  <si>
    <t>Trim. 1</t>
  </si>
  <si>
    <t>Trim. 2</t>
  </si>
  <si>
    <t>Trim. 3</t>
  </si>
  <si>
    <t>Trim. 4</t>
  </si>
  <si>
    <t>TOTAL ANNEE</t>
  </si>
  <si>
    <t>Déductions</t>
  </si>
  <si>
    <t>Impôts</t>
  </si>
  <si>
    <t>Loyer</t>
  </si>
  <si>
    <t>Assurance</t>
  </si>
  <si>
    <t>Voiture</t>
  </si>
  <si>
    <t>Divers</t>
  </si>
  <si>
    <t>Solde</t>
  </si>
  <si>
    <t>Sylvie Blondeau</t>
  </si>
  <si>
    <t>Étienne Simoneau</t>
  </si>
  <si>
    <t>Michel Caron</t>
  </si>
  <si>
    <t>Donald Ferland</t>
  </si>
  <si>
    <t>Paul Richard</t>
  </si>
  <si>
    <t>Steeve Smith</t>
  </si>
  <si>
    <r>
      <t xml:space="preserve">Analyse et conception </t>
    </r>
    <r>
      <rPr>
        <b/>
        <sz val="12"/>
        <rFont val="Arial"/>
        <family val="2"/>
      </rPr>
      <t>orientées-objet</t>
    </r>
    <r>
      <rPr>
        <sz val="12"/>
        <rFont val="Arial"/>
        <family val="2"/>
      </rPr>
      <t xml:space="preserve"> (2)</t>
    </r>
  </si>
  <si>
    <t>PR101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</si>
</sst>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#,##0\ &quot;$&quot;_);[Red]\(#,##0\ &quot;$&quot;\)"/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0.0%"/>
    <numFmt numFmtId="166" formatCode="&quot;$&quot;\ #,##0.00;[Red]\-&quot;$&quot;\ #,##0.00"/>
    <numFmt numFmtId="167" formatCode="&quot;Actif&quot;;&quot;Actif&quot;;&quot;Inactif&quot;"/>
    <numFmt numFmtId="168" formatCode="_ * #,##0_)\ &quot;$&quot;_ ;_ * \(#,##0\)\ &quot;$&quot;_ ;_ * &quot;-&quot;??_)\ &quot;$&quot;_ ;_ @_ "/>
    <numFmt numFmtId="169" formatCode="&quot;$&quot;\ #,##0;[Red]\-&quot;$&quot;\ #,##0"/>
    <numFmt numFmtId="170" formatCode="_-&quot;$&quot;\ * #,##0.00_-;\-&quot;$&quot;\ * #,##0.00_-;_-&quot;$&quot;\ * &quot;-&quot;??_-;_-@_-"/>
    <numFmt numFmtId="171" formatCode="_-&quot;$&quot;\ * #,##0_-;\-&quot;$&quot;\ * #,##0_-;_-&quot;$&quot;\ * &quot;-&quot;??_-;_-@_-"/>
    <numFmt numFmtId="172" formatCode="_-* #,##0.00\ _F_-;\-* #,##0.00\ _F_-;_-* &quot;-&quot;??\ _F_-;_-@_-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MS Sans Serif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indexed="23"/>
      <name val="Arial"/>
      <family val="2"/>
    </font>
    <font>
      <sz val="12"/>
      <color indexed="23"/>
      <name val="Arial"/>
      <family val="2"/>
    </font>
    <font>
      <i/>
      <sz val="12"/>
      <name val="Arial"/>
      <family val="2"/>
    </font>
    <font>
      <u/>
      <sz val="12"/>
      <name val="Arial"/>
      <family val="2"/>
    </font>
    <font>
      <sz val="11"/>
      <color indexed="8"/>
      <name val="Cambria"/>
      <family val="1"/>
    </font>
    <font>
      <sz val="10"/>
      <color theme="1"/>
      <name val="Arial"/>
      <family val="2"/>
    </font>
    <font>
      <b/>
      <sz val="16"/>
      <color indexed="9"/>
      <name val="Arial"/>
      <family val="2"/>
    </font>
    <font>
      <b/>
      <sz val="10"/>
      <color indexed="63"/>
      <name val="Arial"/>
      <family val="2"/>
    </font>
    <font>
      <b/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4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F0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8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3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3"/>
      </top>
      <bottom style="medium">
        <color indexed="22"/>
      </bottom>
      <diagonal/>
    </border>
    <border>
      <left style="medium">
        <color indexed="22"/>
      </left>
      <right style="medium">
        <color indexed="23"/>
      </right>
      <top style="medium">
        <color indexed="23"/>
      </top>
      <bottom style="medium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3"/>
      </right>
      <top style="medium">
        <color indexed="22"/>
      </top>
      <bottom style="medium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3"/>
      </right>
      <top style="medium">
        <color indexed="22"/>
      </top>
      <bottom/>
      <diagonal/>
    </border>
    <border>
      <left style="medium">
        <color indexed="23"/>
      </left>
      <right style="medium">
        <color indexed="22"/>
      </right>
      <top style="thick">
        <color indexed="57"/>
      </top>
      <bottom style="medium">
        <color indexed="23"/>
      </bottom>
      <diagonal/>
    </border>
    <border>
      <left style="medium">
        <color indexed="22"/>
      </left>
      <right style="medium">
        <color indexed="22"/>
      </right>
      <top style="thick">
        <color indexed="57"/>
      </top>
      <bottom style="medium">
        <color indexed="23"/>
      </bottom>
      <diagonal/>
    </border>
    <border>
      <left style="medium">
        <color indexed="22"/>
      </left>
      <right style="medium">
        <color indexed="23"/>
      </right>
      <top style="thick">
        <color indexed="57"/>
      </top>
      <bottom style="medium">
        <color indexed="23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 style="medium">
        <color indexed="16"/>
      </left>
      <right style="medium">
        <color indexed="16"/>
      </right>
      <top/>
      <bottom/>
      <diagonal/>
    </border>
    <border>
      <left style="medium">
        <color indexed="16"/>
      </left>
      <right style="medium">
        <color indexed="16"/>
      </right>
      <top/>
      <bottom style="thick">
        <color indexed="16"/>
      </bottom>
      <diagonal/>
    </border>
    <border>
      <left/>
      <right style="medium">
        <color indexed="16"/>
      </right>
      <top style="medium">
        <color indexed="16"/>
      </top>
      <bottom/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16"/>
      </right>
      <top/>
      <bottom/>
      <diagonal/>
    </border>
    <border>
      <left/>
      <right/>
      <top style="thick">
        <color indexed="16"/>
      </top>
      <bottom/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/>
      <top/>
      <bottom style="thick">
        <color indexed="18"/>
      </bottom>
      <diagonal/>
    </border>
    <border>
      <left style="thick">
        <color indexed="44"/>
      </left>
      <right style="thick">
        <color indexed="44"/>
      </right>
      <top style="thick">
        <color indexed="44"/>
      </top>
      <bottom style="thin">
        <color indexed="44"/>
      </bottom>
      <diagonal/>
    </border>
    <border>
      <left/>
      <right style="thin">
        <color indexed="44"/>
      </right>
      <top style="thick">
        <color indexed="44"/>
      </top>
      <bottom style="thin">
        <color indexed="44"/>
      </bottom>
      <diagonal/>
    </border>
    <border>
      <left style="thin">
        <color indexed="44"/>
      </left>
      <right style="thick">
        <color indexed="44"/>
      </right>
      <top style="thick">
        <color indexed="44"/>
      </top>
      <bottom style="thin">
        <color indexed="44"/>
      </bottom>
      <diagonal/>
    </border>
    <border>
      <left style="thick">
        <color indexed="44"/>
      </left>
      <right style="thick">
        <color indexed="44"/>
      </right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thick">
        <color indexed="44"/>
      </right>
      <top style="thin">
        <color indexed="44"/>
      </top>
      <bottom style="thin">
        <color indexed="44"/>
      </bottom>
      <diagonal/>
    </border>
    <border>
      <left style="thick">
        <color indexed="44"/>
      </left>
      <right style="thick">
        <color indexed="44"/>
      </right>
      <top style="thin">
        <color indexed="44"/>
      </top>
      <bottom style="thick">
        <color indexed="44"/>
      </bottom>
      <diagonal/>
    </border>
    <border>
      <left/>
      <right style="thin">
        <color indexed="44"/>
      </right>
      <top style="thin">
        <color indexed="44"/>
      </top>
      <bottom style="thick">
        <color indexed="44"/>
      </bottom>
      <diagonal/>
    </border>
    <border>
      <left style="thin">
        <color indexed="44"/>
      </left>
      <right style="thick">
        <color indexed="44"/>
      </right>
      <top style="thin">
        <color indexed="44"/>
      </top>
      <bottom style="thick">
        <color indexed="4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44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167" fontId="1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3" fillId="0" borderId="0"/>
    <xf numFmtId="0" fontId="2" fillId="0" borderId="0"/>
    <xf numFmtId="0" fontId="6" fillId="0" borderId="0"/>
    <xf numFmtId="0" fontId="28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15" fillId="0" borderId="0"/>
    <xf numFmtId="9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0"/>
    <xf numFmtId="0" fontId="2" fillId="0" borderId="0"/>
    <xf numFmtId="0" fontId="33" fillId="0" borderId="46" applyNumberFormat="0" applyFill="0" applyAlignment="0" applyProtection="0"/>
    <xf numFmtId="172" fontId="2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272">
    <xf numFmtId="0" fontId="0" fillId="0" borderId="0" xfId="0"/>
    <xf numFmtId="0" fontId="6" fillId="0" borderId="0" xfId="0" applyFont="1"/>
    <xf numFmtId="0" fontId="7" fillId="0" borderId="0" xfId="23" applyFont="1" applyBorder="1" applyAlignment="1">
      <alignment horizontal="left"/>
    </xf>
    <xf numFmtId="14" fontId="5" fillId="0" borderId="0" xfId="23" applyNumberFormat="1" applyFont="1" applyBorder="1"/>
    <xf numFmtId="0" fontId="6" fillId="0" borderId="0" xfId="23" applyFont="1" applyBorder="1" applyAlignment="1">
      <alignment horizontal="center" vertical="center" wrapText="1"/>
    </xf>
    <xf numFmtId="0" fontId="6" fillId="0" borderId="0" xfId="23" applyFont="1" applyBorder="1" applyAlignment="1">
      <alignment horizontal="centerContinuous" vertical="center" wrapText="1"/>
    </xf>
    <xf numFmtId="9" fontId="6" fillId="0" borderId="0" xfId="23" applyNumberFormat="1" applyFont="1" applyBorder="1" applyAlignment="1">
      <alignment horizontal="center" vertical="center" wrapText="1"/>
    </xf>
    <xf numFmtId="0" fontId="5" fillId="0" borderId="0" xfId="23" applyFont="1" applyBorder="1"/>
    <xf numFmtId="0" fontId="10" fillId="0" borderId="0" xfId="0" applyFont="1"/>
    <xf numFmtId="0" fontId="9" fillId="0" borderId="0" xfId="0" applyFont="1" applyFill="1"/>
    <xf numFmtId="0" fontId="9" fillId="0" borderId="0" xfId="25" applyNumberFormat="1" applyFont="1" applyFill="1"/>
    <xf numFmtId="0" fontId="10" fillId="0" borderId="2" xfId="0" applyFont="1" applyBorder="1"/>
    <xf numFmtId="0" fontId="9" fillId="0" borderId="3" xfId="0" applyFont="1" applyFill="1" applyBorder="1"/>
    <xf numFmtId="0" fontId="9" fillId="0" borderId="4" xfId="0" applyFont="1" applyFill="1" applyBorder="1"/>
    <xf numFmtId="0" fontId="9" fillId="0" borderId="5" xfId="0" applyFont="1" applyFill="1" applyBorder="1"/>
    <xf numFmtId="0" fontId="10" fillId="0" borderId="6" xfId="4" applyNumberFormat="1" applyFont="1" applyBorder="1"/>
    <xf numFmtId="0" fontId="10" fillId="0" borderId="7" xfId="4" applyNumberFormat="1" applyFont="1" applyBorder="1"/>
    <xf numFmtId="0" fontId="10" fillId="0" borderId="6" xfId="0" applyFont="1" applyBorder="1"/>
    <xf numFmtId="0" fontId="10" fillId="0" borderId="7" xfId="0" applyFont="1" applyBorder="1"/>
    <xf numFmtId="44" fontId="10" fillId="2" borderId="6" xfId="4" applyFont="1" applyFill="1" applyBorder="1" applyAlignment="1">
      <alignment horizontal="center"/>
    </xf>
    <xf numFmtId="44" fontId="10" fillId="2" borderId="7" xfId="4" applyFont="1" applyFill="1" applyBorder="1" applyAlignment="1">
      <alignment horizontal="center"/>
    </xf>
    <xf numFmtId="0" fontId="9" fillId="0" borderId="8" xfId="0" applyFont="1" applyFill="1" applyBorder="1"/>
    <xf numFmtId="44" fontId="10" fillId="2" borderId="9" xfId="4" applyFont="1" applyFill="1" applyBorder="1" applyAlignment="1">
      <alignment horizontal="center"/>
    </xf>
    <xf numFmtId="44" fontId="10" fillId="2" borderId="10" xfId="4" applyFont="1" applyFill="1" applyBorder="1" applyAlignment="1">
      <alignment horizontal="center"/>
    </xf>
    <xf numFmtId="0" fontId="9" fillId="0" borderId="11" xfId="0" applyFont="1" applyFill="1" applyBorder="1"/>
    <xf numFmtId="44" fontId="10" fillId="2" borderId="12" xfId="4" applyFont="1" applyFill="1" applyBorder="1" applyAlignment="1">
      <alignment horizontal="center"/>
    </xf>
    <xf numFmtId="44" fontId="10" fillId="2" borderId="13" xfId="4" applyFont="1" applyFill="1" applyBorder="1" applyAlignment="1">
      <alignment horizontal="center"/>
    </xf>
    <xf numFmtId="0" fontId="6" fillId="0" borderId="0" xfId="23" applyFont="1" applyBorder="1"/>
    <xf numFmtId="0" fontId="5" fillId="0" borderId="0" xfId="23" applyFont="1" applyBorder="1" applyAlignment="1">
      <alignment horizontal="center" vertical="center" wrapText="1"/>
    </xf>
    <xf numFmtId="0" fontId="6" fillId="0" borderId="0" xfId="23" applyFont="1" applyBorder="1" applyAlignment="1">
      <alignment horizontal="center"/>
    </xf>
    <xf numFmtId="0" fontId="6" fillId="0" borderId="0" xfId="0" applyFont="1" applyBorder="1"/>
    <xf numFmtId="0" fontId="11" fillId="0" borderId="0" xfId="2" applyFont="1" applyBorder="1" applyAlignment="1" applyProtection="1"/>
    <xf numFmtId="0" fontId="4" fillId="0" borderId="0" xfId="20" applyFont="1"/>
    <xf numFmtId="44" fontId="4" fillId="0" borderId="0" xfId="13" applyNumberFormat="1" applyFont="1"/>
    <xf numFmtId="44" fontId="4" fillId="0" borderId="0" xfId="4" applyFont="1"/>
    <xf numFmtId="0" fontId="4" fillId="0" borderId="0" xfId="20" applyNumberFormat="1" applyFont="1"/>
    <xf numFmtId="0" fontId="12" fillId="0" borderId="14" xfId="20" applyFont="1" applyBorder="1" applyAlignment="1">
      <alignment horizontal="right"/>
    </xf>
    <xf numFmtId="0" fontId="12" fillId="0" borderId="15" xfId="20" applyFont="1" applyBorder="1" applyAlignment="1">
      <alignment horizontal="right"/>
    </xf>
    <xf numFmtId="0" fontId="4" fillId="0" borderId="16" xfId="20" applyFont="1" applyBorder="1"/>
    <xf numFmtId="165" fontId="4" fillId="0" borderId="17" xfId="20" applyNumberFormat="1" applyFont="1" applyBorder="1" applyAlignment="1"/>
    <xf numFmtId="0" fontId="4" fillId="0" borderId="18" xfId="20" applyFont="1" applyBorder="1" applyAlignment="1">
      <alignment horizontal="right"/>
    </xf>
    <xf numFmtId="0" fontId="4" fillId="0" borderId="19" xfId="20" applyFont="1" applyBorder="1" applyAlignment="1">
      <alignment horizontal="right"/>
    </xf>
    <xf numFmtId="0" fontId="12" fillId="2" borderId="20" xfId="20" applyFont="1" applyFill="1" applyBorder="1" applyAlignment="1">
      <alignment horizontal="right"/>
    </xf>
    <xf numFmtId="0" fontId="4" fillId="2" borderId="21" xfId="20" applyFont="1" applyFill="1" applyBorder="1"/>
    <xf numFmtId="44" fontId="4" fillId="2" borderId="20" xfId="13" applyNumberFormat="1" applyFont="1" applyFill="1" applyBorder="1"/>
    <xf numFmtId="44" fontId="4" fillId="2" borderId="22" xfId="13" applyNumberFormat="1" applyFont="1" applyFill="1" applyBorder="1"/>
    <xf numFmtId="0" fontId="12" fillId="2" borderId="23" xfId="20" applyFont="1" applyFill="1" applyBorder="1" applyAlignment="1">
      <alignment horizontal="right"/>
    </xf>
    <xf numFmtId="44" fontId="4" fillId="2" borderId="23" xfId="13" applyNumberFormat="1" applyFont="1" applyFill="1" applyBorder="1"/>
    <xf numFmtId="166" fontId="4" fillId="2" borderId="23" xfId="13" applyNumberFormat="1" applyFont="1" applyFill="1" applyBorder="1"/>
    <xf numFmtId="0" fontId="17" fillId="0" borderId="0" xfId="16" applyFont="1" applyAlignment="1">
      <alignment vertical="center" wrapText="1"/>
    </xf>
    <xf numFmtId="0" fontId="18" fillId="0" borderId="0" xfId="16" applyFont="1"/>
    <xf numFmtId="0" fontId="6" fillId="0" borderId="0" xfId="16"/>
    <xf numFmtId="0" fontId="6" fillId="0" borderId="27" xfId="16" applyBorder="1" applyAlignment="1">
      <alignment horizontal="left" indent="1"/>
    </xf>
    <xf numFmtId="0" fontId="6" fillId="0" borderId="1" xfId="16" applyNumberFormat="1" applyBorder="1"/>
    <xf numFmtId="0" fontId="6" fillId="0" borderId="27" xfId="16" applyFont="1" applyBorder="1" applyAlignment="1">
      <alignment horizontal="left" indent="1"/>
    </xf>
    <xf numFmtId="0" fontId="3" fillId="0" borderId="32" xfId="20" applyFont="1" applyBorder="1" applyAlignment="1">
      <alignment horizontal="right"/>
    </xf>
    <xf numFmtId="0" fontId="19" fillId="0" borderId="0" xfId="24" applyFont="1"/>
    <xf numFmtId="0" fontId="6" fillId="0" borderId="0" xfId="24" applyFont="1"/>
    <xf numFmtId="0" fontId="5" fillId="0" borderId="0" xfId="24" applyFont="1"/>
    <xf numFmtId="0" fontId="6" fillId="0" borderId="0" xfId="24" applyFont="1" applyFill="1" applyAlignment="1">
      <alignment horizontal="center"/>
    </xf>
    <xf numFmtId="0" fontId="18" fillId="3" borderId="33" xfId="16" applyFont="1" applyFill="1" applyBorder="1"/>
    <xf numFmtId="0" fontId="20" fillId="0" borderId="0" xfId="22" applyFont="1" applyFill="1" applyBorder="1" applyAlignment="1">
      <alignment horizontal="center" wrapText="1"/>
    </xf>
    <xf numFmtId="0" fontId="20" fillId="0" borderId="0" xfId="22" applyFont="1" applyFill="1" applyBorder="1" applyAlignment="1">
      <alignment wrapText="1"/>
    </xf>
    <xf numFmtId="168" fontId="20" fillId="0" borderId="0" xfId="4" applyNumberFormat="1" applyFont="1" applyFill="1" applyAlignment="1">
      <alignment horizontal="right" wrapText="1"/>
    </xf>
    <xf numFmtId="0" fontId="20" fillId="0" borderId="1" xfId="22" applyFont="1" applyFill="1" applyBorder="1" applyAlignment="1">
      <alignment horizontal="center" wrapText="1"/>
    </xf>
    <xf numFmtId="0" fontId="20" fillId="0" borderId="1" xfId="22" applyFont="1" applyFill="1" applyBorder="1" applyAlignment="1">
      <alignment wrapText="1"/>
    </xf>
    <xf numFmtId="168" fontId="20" fillId="0" borderId="1" xfId="4" applyNumberFormat="1" applyFont="1" applyFill="1" applyBorder="1" applyAlignment="1">
      <alignment horizontal="right" wrapText="1"/>
    </xf>
    <xf numFmtId="0" fontId="5" fillId="0" borderId="0" xfId="21" applyFont="1" applyFill="1" applyAlignment="1">
      <alignment horizontal="left"/>
    </xf>
    <xf numFmtId="9" fontId="6" fillId="0" borderId="0" xfId="23" applyNumberFormat="1" applyFont="1" applyBorder="1"/>
    <xf numFmtId="0" fontId="28" fillId="0" borderId="0" xfId="17"/>
    <xf numFmtId="168" fontId="5" fillId="0" borderId="0" xfId="4" applyNumberFormat="1" applyFont="1" applyFill="1" applyAlignment="1">
      <alignment horizontal="left"/>
    </xf>
    <xf numFmtId="0" fontId="6" fillId="0" borderId="0" xfId="21" applyFont="1" applyFill="1" applyBorder="1" applyAlignment="1">
      <alignment horizontal="left"/>
    </xf>
    <xf numFmtId="0" fontId="6" fillId="0" borderId="0" xfId="21" applyFont="1" applyFill="1" applyBorder="1" applyAlignment="1">
      <alignment horizontal="center"/>
    </xf>
    <xf numFmtId="0" fontId="6" fillId="0" borderId="0" xfId="21" applyFont="1" applyFill="1" applyBorder="1" applyAlignment="1"/>
    <xf numFmtId="0" fontId="6" fillId="0" borderId="0" xfId="21" applyFont="1" applyFill="1" applyAlignment="1">
      <alignment horizontal="left"/>
    </xf>
    <xf numFmtId="168" fontId="6" fillId="0" borderId="0" xfId="4" applyNumberFormat="1" applyFont="1" applyFill="1" applyAlignment="1">
      <alignment horizontal="left"/>
    </xf>
    <xf numFmtId="0" fontId="6" fillId="0" borderId="0" xfId="21" applyFont="1" applyFill="1"/>
    <xf numFmtId="0" fontId="6" fillId="0" borderId="1" xfId="21" applyFont="1" applyFill="1" applyBorder="1" applyAlignment="1">
      <alignment horizontal="center"/>
    </xf>
    <xf numFmtId="0" fontId="6" fillId="0" borderId="1" xfId="21" applyFont="1" applyFill="1" applyBorder="1" applyAlignment="1"/>
    <xf numFmtId="0" fontId="6" fillId="0" borderId="1" xfId="21" applyFont="1" applyFill="1" applyBorder="1" applyAlignment="1">
      <alignment horizontal="left"/>
    </xf>
    <xf numFmtId="168" fontId="6" fillId="0" borderId="1" xfId="4" applyNumberFormat="1" applyFont="1" applyFill="1" applyBorder="1" applyAlignment="1">
      <alignment horizontal="left"/>
    </xf>
    <xf numFmtId="0" fontId="6" fillId="0" borderId="0" xfId="21" applyFont="1" applyFill="1" applyAlignment="1">
      <alignment horizontal="center"/>
    </xf>
    <xf numFmtId="0" fontId="6" fillId="0" borderId="0" xfId="21" applyFont="1" applyFill="1" applyAlignment="1"/>
    <xf numFmtId="0" fontId="5" fillId="0" borderId="0" xfId="16" applyFont="1" applyFill="1" applyAlignment="1"/>
    <xf numFmtId="0" fontId="6" fillId="0" borderId="0" xfId="19" applyFill="1"/>
    <xf numFmtId="0" fontId="6" fillId="0" borderId="0" xfId="16" applyFont="1" applyFill="1"/>
    <xf numFmtId="44" fontId="6" fillId="0" borderId="0" xfId="11" applyFont="1" applyFill="1" applyAlignment="1">
      <alignment horizontal="right"/>
    </xf>
    <xf numFmtId="1" fontId="6" fillId="0" borderId="0" xfId="16" applyNumberFormat="1" applyFont="1" applyFill="1"/>
    <xf numFmtId="0" fontId="23" fillId="0" borderId="0" xfId="16" applyFont="1" applyFill="1" applyBorder="1" applyAlignment="1"/>
    <xf numFmtId="0" fontId="12" fillId="0" borderId="0" xfId="16" applyFont="1" applyFill="1" applyBorder="1" applyAlignment="1">
      <alignment horizontal="center" vertical="center"/>
    </xf>
    <xf numFmtId="44" fontId="12" fillId="0" borderId="0" xfId="11" applyFont="1" applyFill="1" applyBorder="1" applyAlignment="1">
      <alignment horizontal="center" vertical="center"/>
    </xf>
    <xf numFmtId="0" fontId="3" fillId="0" borderId="0" xfId="16" applyFont="1" applyFill="1" applyBorder="1" applyAlignment="1">
      <alignment horizontal="left" vertical="center" wrapText="1" indent="1"/>
    </xf>
    <xf numFmtId="168" fontId="3" fillId="0" borderId="0" xfId="11" applyNumberFormat="1" applyFont="1" applyFill="1" applyBorder="1" applyAlignment="1">
      <alignment horizontal="center" vertical="center"/>
    </xf>
    <xf numFmtId="0" fontId="3" fillId="0" borderId="0" xfId="16" applyFont="1" applyFill="1" applyBorder="1"/>
    <xf numFmtId="44" fontId="3" fillId="0" borderId="0" xfId="11" applyFont="1" applyFill="1" applyBorder="1" applyAlignment="1">
      <alignment horizontal="center"/>
    </xf>
    <xf numFmtId="0" fontId="3" fillId="0" borderId="0" xfId="16" applyFont="1" applyFill="1"/>
    <xf numFmtId="44" fontId="3" fillId="0" borderId="0" xfId="11" applyFont="1" applyFill="1" applyAlignment="1">
      <alignment horizontal="center"/>
    </xf>
    <xf numFmtId="0" fontId="10" fillId="4" borderId="35" xfId="17" applyFont="1" applyFill="1" applyBorder="1"/>
    <xf numFmtId="9" fontId="10" fillId="4" borderId="36" xfId="17" applyNumberFormat="1" applyFont="1" applyFill="1" applyBorder="1" applyAlignment="1">
      <alignment horizontal="right"/>
    </xf>
    <xf numFmtId="0" fontId="27" fillId="4" borderId="37" xfId="17" applyFont="1" applyFill="1" applyBorder="1"/>
    <xf numFmtId="0" fontId="10" fillId="4" borderId="38" xfId="17" applyFont="1" applyFill="1" applyBorder="1" applyAlignment="1">
      <alignment wrapText="1"/>
    </xf>
    <xf numFmtId="0" fontId="10" fillId="4" borderId="39" xfId="17" applyFont="1" applyFill="1" applyBorder="1" applyAlignment="1">
      <alignment wrapText="1"/>
    </xf>
    <xf numFmtId="0" fontId="10" fillId="4" borderId="40" xfId="17" applyFont="1" applyFill="1" applyBorder="1" applyAlignment="1">
      <alignment wrapText="1"/>
    </xf>
    <xf numFmtId="0" fontId="27" fillId="4" borderId="38" xfId="17" applyFont="1" applyFill="1" applyBorder="1"/>
    <xf numFmtId="0" fontId="27" fillId="0" borderId="39" xfId="17" applyFont="1" applyBorder="1"/>
    <xf numFmtId="0" fontId="27" fillId="0" borderId="40" xfId="17" applyFont="1" applyBorder="1"/>
    <xf numFmtId="0" fontId="10" fillId="4" borderId="38" xfId="17" applyFont="1" applyFill="1" applyBorder="1" applyAlignment="1">
      <alignment horizontal="left" indent="1"/>
    </xf>
    <xf numFmtId="8" fontId="10" fillId="4" borderId="39" xfId="17" applyNumberFormat="1" applyFont="1" applyFill="1" applyBorder="1" applyAlignment="1">
      <alignment horizontal="right"/>
    </xf>
    <xf numFmtId="0" fontId="10" fillId="4" borderId="40" xfId="17" applyFont="1" applyFill="1" applyBorder="1" applyAlignment="1">
      <alignment horizontal="right"/>
    </xf>
    <xf numFmtId="8" fontId="10" fillId="0" borderId="39" xfId="17" applyNumberFormat="1" applyFont="1" applyBorder="1" applyAlignment="1">
      <alignment horizontal="right"/>
    </xf>
    <xf numFmtId="0" fontId="10" fillId="0" borderId="40" xfId="17" applyFont="1" applyBorder="1" applyAlignment="1">
      <alignment horizontal="right"/>
    </xf>
    <xf numFmtId="0" fontId="10" fillId="4" borderId="41" xfId="17" applyFont="1" applyFill="1" applyBorder="1" applyAlignment="1">
      <alignment horizontal="left" indent="1"/>
    </xf>
    <xf numFmtId="0" fontId="10" fillId="4" borderId="42" xfId="17" applyFont="1" applyFill="1" applyBorder="1" applyAlignment="1">
      <alignment horizontal="right"/>
    </xf>
    <xf numFmtId="0" fontId="10" fillId="4" borderId="43" xfId="17" applyFont="1" applyFill="1" applyBorder="1" applyAlignment="1">
      <alignment horizontal="right"/>
    </xf>
    <xf numFmtId="0" fontId="2" fillId="0" borderId="0" xfId="26" applyFont="1"/>
    <xf numFmtId="0" fontId="30" fillId="0" borderId="0" xfId="15" applyFont="1"/>
    <xf numFmtId="169" fontId="30" fillId="0" borderId="0" xfId="4" applyNumberFormat="1" applyFont="1"/>
    <xf numFmtId="0" fontId="30" fillId="0" borderId="0" xfId="26" applyFont="1" applyAlignment="1">
      <alignment wrapText="1"/>
    </xf>
    <xf numFmtId="0" fontId="5" fillId="0" borderId="0" xfId="26" applyFont="1"/>
    <xf numFmtId="0" fontId="2" fillId="0" borderId="0" xfId="15" applyFont="1"/>
    <xf numFmtId="6" fontId="2" fillId="0" borderId="0" xfId="4" applyNumberFormat="1" applyFont="1"/>
    <xf numFmtId="0" fontId="2" fillId="2" borderId="0" xfId="15" applyFill="1"/>
    <xf numFmtId="169" fontId="2" fillId="0" borderId="0" xfId="4" applyNumberFormat="1" applyFont="1"/>
    <xf numFmtId="171" fontId="2" fillId="0" borderId="0" xfId="27" applyNumberFormat="1" applyFont="1"/>
    <xf numFmtId="0" fontId="2" fillId="0" borderId="0" xfId="26" applyFont="1" applyBorder="1"/>
    <xf numFmtId="0" fontId="30" fillId="0" borderId="0" xfId="26" applyFont="1" applyBorder="1" applyAlignment="1">
      <alignment horizontal="left" indent="1"/>
    </xf>
    <xf numFmtId="165" fontId="32" fillId="2" borderId="0" xfId="26" applyNumberFormat="1" applyFont="1" applyFill="1" applyBorder="1" applyAlignment="1">
      <alignment horizontal="left" indent="1"/>
    </xf>
    <xf numFmtId="0" fontId="2" fillId="0" borderId="0" xfId="15"/>
    <xf numFmtId="169" fontId="2" fillId="0" borderId="0" xfId="4" applyNumberFormat="1" applyFont="1" applyAlignment="1"/>
    <xf numFmtId="0" fontId="2" fillId="0" borderId="0" xfId="26" applyFont="1" applyAlignment="1"/>
    <xf numFmtId="8" fontId="2" fillId="0" borderId="0" xfId="26" applyNumberFormat="1" applyFont="1"/>
    <xf numFmtId="169" fontId="2" fillId="0" borderId="0" xfId="4" applyNumberFormat="1" applyFont="1" applyAlignment="1">
      <alignment horizontal="left" indent="1"/>
    </xf>
    <xf numFmtId="0" fontId="2" fillId="0" borderId="0" xfId="26" applyFont="1" applyAlignment="1">
      <alignment horizontal="left" indent="1"/>
    </xf>
    <xf numFmtId="169" fontId="2" fillId="0" borderId="0" xfId="26" applyNumberFormat="1" applyFont="1"/>
    <xf numFmtId="0" fontId="5" fillId="0" borderId="0" xfId="19" applyFont="1" applyFill="1" applyAlignment="1"/>
    <xf numFmtId="14" fontId="33" fillId="0" borderId="0" xfId="31" applyNumberFormat="1" applyFill="1" applyBorder="1" applyAlignment="1">
      <alignment horizontal="left"/>
    </xf>
    <xf numFmtId="44" fontId="10" fillId="0" borderId="0" xfId="28" applyFont="1" applyFill="1" applyBorder="1" applyAlignment="1"/>
    <xf numFmtId="0" fontId="6" fillId="0" borderId="0" xfId="16" applyFill="1" applyBorder="1" applyAlignment="1">
      <alignment horizontal="center" vertical="center"/>
    </xf>
    <xf numFmtId="0" fontId="2" fillId="0" borderId="0" xfId="18" applyFont="1" applyAlignment="1">
      <alignment horizontal="left"/>
    </xf>
    <xf numFmtId="0" fontId="2" fillId="0" borderId="0" xfId="23" applyFont="1" applyFill="1" applyBorder="1"/>
    <xf numFmtId="0" fontId="2" fillId="0" borderId="0" xfId="18" applyFont="1"/>
    <xf numFmtId="44" fontId="7" fillId="0" borderId="0" xfId="4" applyFont="1" applyBorder="1" applyAlignment="1">
      <alignment horizontal="left"/>
    </xf>
    <xf numFmtId="44" fontId="5" fillId="0" borderId="0" xfId="4" applyFont="1" applyBorder="1"/>
    <xf numFmtId="44" fontId="6" fillId="0" borderId="0" xfId="4" applyFont="1" applyBorder="1" applyAlignment="1">
      <alignment horizontal="center" vertical="center" wrapText="1"/>
    </xf>
    <xf numFmtId="44" fontId="6" fillId="0" borderId="0" xfId="4" applyFont="1" applyBorder="1"/>
    <xf numFmtId="44" fontId="0" fillId="0" borderId="0" xfId="0" applyNumberFormat="1"/>
    <xf numFmtId="0" fontId="7" fillId="0" borderId="0" xfId="23" applyFont="1" applyBorder="1" applyAlignment="1"/>
    <xf numFmtId="0" fontId="5" fillId="0" borderId="0" xfId="23" applyFont="1" applyBorder="1" applyAlignment="1">
      <alignment horizontal="center" vertical="center"/>
    </xf>
    <xf numFmtId="44" fontId="5" fillId="0" borderId="0" xfId="4" applyFont="1" applyBorder="1" applyAlignment="1">
      <alignment horizontal="center" vertical="center"/>
    </xf>
    <xf numFmtId="0" fontId="6" fillId="0" borderId="0" xfId="23" applyFont="1" applyBorder="1" applyAlignment="1"/>
    <xf numFmtId="0" fontId="2" fillId="0" borderId="0" xfId="0" applyFont="1"/>
    <xf numFmtId="0" fontId="0" fillId="0" borderId="0" xfId="0" applyAlignment="1">
      <alignment horizontal="center"/>
    </xf>
    <xf numFmtId="0" fontId="5" fillId="0" borderId="0" xfId="24" applyFont="1" applyFill="1" applyBorder="1"/>
    <xf numFmtId="0" fontId="6" fillId="0" borderId="0" xfId="24" applyFont="1" applyFill="1" applyBorder="1"/>
    <xf numFmtId="0" fontId="2" fillId="0" borderId="0" xfId="0" applyFont="1" applyFill="1" applyBorder="1"/>
    <xf numFmtId="0" fontId="0" fillId="0" borderId="0" xfId="0" applyFill="1" applyBorder="1" applyAlignment="1">
      <alignment horizontal="center"/>
    </xf>
    <xf numFmtId="0" fontId="5" fillId="0" borderId="0" xfId="24" applyFont="1" applyFill="1" applyBorder="1" applyAlignment="1">
      <alignment horizontal="center"/>
    </xf>
    <xf numFmtId="0" fontId="6" fillId="0" borderId="0" xfId="24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16" applyNumberFormat="1" applyFont="1" applyBorder="1" applyAlignment="1">
      <alignment horizontal="right"/>
    </xf>
    <xf numFmtId="0" fontId="5" fillId="6" borderId="24" xfId="16" applyFont="1" applyFill="1" applyBorder="1" applyAlignment="1">
      <alignment horizontal="left" vertical="center"/>
    </xf>
    <xf numFmtId="0" fontId="5" fillId="6" borderId="25" xfId="16" applyFont="1" applyFill="1" applyBorder="1" applyAlignment="1">
      <alignment horizontal="left" vertical="center"/>
    </xf>
    <xf numFmtId="0" fontId="5" fillId="6" borderId="26" xfId="16" applyFont="1" applyFill="1" applyBorder="1" applyAlignment="1">
      <alignment horizontal="left" vertical="center"/>
    </xf>
    <xf numFmtId="0" fontId="6" fillId="6" borderId="1" xfId="16" applyNumberFormat="1" applyFill="1" applyBorder="1"/>
    <xf numFmtId="0" fontId="6" fillId="6" borderId="28" xfId="16" applyNumberFormat="1" applyFill="1" applyBorder="1"/>
    <xf numFmtId="0" fontId="6" fillId="6" borderId="30" xfId="16" applyNumberFormat="1" applyFill="1" applyBorder="1"/>
    <xf numFmtId="0" fontId="6" fillId="6" borderId="31" xfId="16" applyNumberFormat="1" applyFill="1" applyBorder="1"/>
    <xf numFmtId="0" fontId="5" fillId="6" borderId="29" xfId="16" applyFont="1" applyFill="1" applyBorder="1" applyAlignment="1">
      <alignment horizontal="left" indent="1"/>
    </xf>
    <xf numFmtId="0" fontId="2" fillId="0" borderId="0" xfId="16" applyFont="1" applyFill="1"/>
    <xf numFmtId="0" fontId="2" fillId="0" borderId="0" xfId="15" applyAlignment="1">
      <alignment horizontal="right"/>
    </xf>
    <xf numFmtId="172" fontId="5" fillId="0" borderId="47" xfId="32" applyFont="1" applyBorder="1" applyAlignment="1">
      <alignment horizontal="center" vertical="center" wrapText="1"/>
    </xf>
    <xf numFmtId="0" fontId="5" fillId="0" borderId="0" xfId="15" applyFont="1" applyAlignment="1">
      <alignment horizontal="center" vertical="center" wrapText="1"/>
    </xf>
    <xf numFmtId="172" fontId="2" fillId="0" borderId="47" xfId="32" applyBorder="1" applyAlignment="1">
      <alignment vertical="center"/>
    </xf>
    <xf numFmtId="172" fontId="2" fillId="0" borderId="47" xfId="32" applyFont="1" applyBorder="1" applyAlignment="1">
      <alignment vertical="center"/>
    </xf>
    <xf numFmtId="14" fontId="2" fillId="0" borderId="47" xfId="15" applyNumberFormat="1" applyBorder="1" applyAlignment="1">
      <alignment horizontal="center" vertical="center"/>
    </xf>
    <xf numFmtId="1" fontId="2" fillId="0" borderId="47" xfId="32" applyNumberFormat="1" applyBorder="1" applyAlignment="1">
      <alignment horizontal="center" vertical="center"/>
    </xf>
    <xf numFmtId="0" fontId="2" fillId="0" borderId="0" xfId="15" applyAlignment="1">
      <alignment vertical="center"/>
    </xf>
    <xf numFmtId="0" fontId="2" fillId="0" borderId="0" xfId="15" applyAlignment="1">
      <alignment horizontal="center"/>
    </xf>
    <xf numFmtId="172" fontId="2" fillId="0" borderId="0" xfId="32" applyFont="1" applyFill="1" applyBorder="1" applyAlignment="1">
      <alignment vertical="center"/>
    </xf>
    <xf numFmtId="14" fontId="2" fillId="7" borderId="47" xfId="15" applyNumberFormat="1" applyFill="1" applyBorder="1"/>
    <xf numFmtId="0" fontId="2" fillId="7" borderId="47" xfId="15" applyFill="1" applyBorder="1"/>
    <xf numFmtId="0" fontId="1" fillId="0" borderId="0" xfId="33"/>
    <xf numFmtId="0" fontId="5" fillId="0" borderId="0" xfId="33" applyFont="1"/>
    <xf numFmtId="0" fontId="12" fillId="0" borderId="0" xfId="15" applyFont="1" applyAlignment="1">
      <alignment horizontal="centerContinuous" vertical="center"/>
    </xf>
    <xf numFmtId="0" fontId="12" fillId="0" borderId="48" xfId="15" applyFont="1" applyBorder="1" applyAlignment="1">
      <alignment horizontal="centerContinuous" vertical="center"/>
    </xf>
    <xf numFmtId="0" fontId="2" fillId="0" borderId="49" xfId="15" applyBorder="1"/>
    <xf numFmtId="0" fontId="2" fillId="0" borderId="51" xfId="15" applyBorder="1"/>
    <xf numFmtId="0" fontId="2" fillId="0" borderId="52" xfId="15" applyBorder="1"/>
    <xf numFmtId="0" fontId="2" fillId="0" borderId="57" xfId="15" applyBorder="1"/>
    <xf numFmtId="0" fontId="2" fillId="0" borderId="58" xfId="15" applyBorder="1"/>
    <xf numFmtId="9" fontId="1" fillId="0" borderId="52" xfId="34" applyFont="1" applyBorder="1" applyAlignment="1">
      <alignment horizontal="center"/>
    </xf>
    <xf numFmtId="0" fontId="2" fillId="0" borderId="54" xfId="15" applyBorder="1"/>
    <xf numFmtId="0" fontId="2" fillId="0" borderId="55" xfId="15" applyBorder="1"/>
    <xf numFmtId="9" fontId="1" fillId="0" borderId="55" xfId="34" applyFont="1" applyBorder="1" applyAlignment="1">
      <alignment horizontal="center"/>
    </xf>
    <xf numFmtId="9" fontId="1" fillId="0" borderId="58" xfId="34" applyFont="1" applyBorder="1" applyAlignment="1">
      <alignment horizontal="center"/>
    </xf>
    <xf numFmtId="0" fontId="2" fillId="0" borderId="60" xfId="15" applyBorder="1" applyAlignment="1">
      <alignment horizontal="center" vertical="center" wrapText="1"/>
    </xf>
    <xf numFmtId="0" fontId="2" fillId="0" borderId="61" xfId="15" applyBorder="1" applyAlignment="1">
      <alignment horizontal="center" vertical="center" wrapText="1"/>
    </xf>
    <xf numFmtId="0" fontId="2" fillId="0" borderId="62" xfId="15" applyBorder="1" applyAlignment="1">
      <alignment horizontal="center" vertical="center" wrapText="1"/>
    </xf>
    <xf numFmtId="9" fontId="1" fillId="0" borderId="66" xfId="34" applyFont="1" applyBorder="1" applyAlignment="1">
      <alignment horizontal="center"/>
    </xf>
    <xf numFmtId="9" fontId="1" fillId="0" borderId="67" xfId="34" applyFont="1" applyBorder="1" applyAlignment="1">
      <alignment horizontal="center"/>
    </xf>
    <xf numFmtId="9" fontId="1" fillId="0" borderId="68" xfId="34" applyFont="1" applyBorder="1" applyAlignment="1">
      <alignment horizontal="center"/>
    </xf>
    <xf numFmtId="9" fontId="2" fillId="7" borderId="63" xfId="15" applyNumberFormat="1" applyFill="1" applyBorder="1" applyAlignment="1">
      <alignment horizontal="center"/>
    </xf>
    <xf numFmtId="9" fontId="2" fillId="7" borderId="64" xfId="15" applyNumberFormat="1" applyFill="1" applyBorder="1" applyAlignment="1">
      <alignment horizontal="center"/>
    </xf>
    <xf numFmtId="9" fontId="2" fillId="7" borderId="65" xfId="15" applyNumberFormat="1" applyFill="1" applyBorder="1" applyAlignment="1">
      <alignment horizontal="center"/>
    </xf>
    <xf numFmtId="9" fontId="2" fillId="7" borderId="52" xfId="15" applyNumberFormat="1" applyFill="1" applyBorder="1" applyAlignment="1">
      <alignment horizontal="center"/>
    </xf>
    <xf numFmtId="9" fontId="2" fillId="7" borderId="53" xfId="15" applyNumberFormat="1" applyFill="1" applyBorder="1" applyAlignment="1">
      <alignment horizontal="center"/>
    </xf>
    <xf numFmtId="9" fontId="2" fillId="7" borderId="55" xfId="15" applyNumberFormat="1" applyFill="1" applyBorder="1" applyAlignment="1">
      <alignment horizontal="center"/>
    </xf>
    <xf numFmtId="9" fontId="2" fillId="7" borderId="56" xfId="15" applyNumberFormat="1" applyFill="1" applyBorder="1" applyAlignment="1">
      <alignment horizontal="center"/>
    </xf>
    <xf numFmtId="9" fontId="2" fillId="7" borderId="58" xfId="15" applyNumberFormat="1" applyFill="1" applyBorder="1" applyAlignment="1">
      <alignment horizontal="center"/>
    </xf>
    <xf numFmtId="9" fontId="2" fillId="7" borderId="59" xfId="15" applyNumberFormat="1" applyFill="1" applyBorder="1" applyAlignment="1">
      <alignment horizontal="center"/>
    </xf>
    <xf numFmtId="9" fontId="2" fillId="7" borderId="69" xfId="15" applyNumberFormat="1" applyFill="1" applyBorder="1" applyAlignment="1">
      <alignment horizontal="center"/>
    </xf>
    <xf numFmtId="9" fontId="2" fillId="7" borderId="70" xfId="15" applyNumberFormat="1" applyFill="1" applyBorder="1" applyAlignment="1">
      <alignment horizontal="center"/>
    </xf>
    <xf numFmtId="9" fontId="2" fillId="7" borderId="71" xfId="15" applyNumberFormat="1" applyFill="1" applyBorder="1" applyAlignment="1">
      <alignment horizontal="center"/>
    </xf>
    <xf numFmtId="0" fontId="2" fillId="7" borderId="53" xfId="15" applyFill="1" applyBorder="1" applyAlignment="1">
      <alignment horizontal="center"/>
    </xf>
    <xf numFmtId="0" fontId="2" fillId="7" borderId="59" xfId="15" applyFill="1" applyBorder="1" applyAlignment="1">
      <alignment horizontal="center"/>
    </xf>
    <xf numFmtId="0" fontId="12" fillId="8" borderId="0" xfId="15" applyFont="1" applyFill="1"/>
    <xf numFmtId="0" fontId="5" fillId="8" borderId="0" xfId="15" applyFont="1" applyFill="1"/>
    <xf numFmtId="0" fontId="2" fillId="9" borderId="0" xfId="15" applyFill="1"/>
    <xf numFmtId="0" fontId="5" fillId="10" borderId="79" xfId="15" applyFont="1" applyFill="1" applyBorder="1"/>
    <xf numFmtId="0" fontId="5" fillId="10" borderId="80" xfId="15" applyFont="1" applyFill="1" applyBorder="1"/>
    <xf numFmtId="0" fontId="2" fillId="10" borderId="80" xfId="15" applyFill="1" applyBorder="1"/>
    <xf numFmtId="0" fontId="2" fillId="10" borderId="81" xfId="15" applyFill="1" applyBorder="1"/>
    <xf numFmtId="0" fontId="2" fillId="10" borderId="79" xfId="15" applyFill="1" applyBorder="1"/>
    <xf numFmtId="0" fontId="5" fillId="10" borderId="80" xfId="15" applyFont="1" applyFill="1" applyBorder="1" applyAlignment="1">
      <alignment horizontal="center"/>
    </xf>
    <xf numFmtId="0" fontId="5" fillId="10" borderId="82" xfId="15" applyFont="1" applyFill="1" applyBorder="1" applyAlignment="1">
      <alignment horizontal="center"/>
    </xf>
    <xf numFmtId="0" fontId="2" fillId="10" borderId="83" xfId="15" applyFill="1" applyBorder="1"/>
    <xf numFmtId="0" fontId="2" fillId="10" borderId="84" xfId="15" applyFill="1" applyBorder="1"/>
    <xf numFmtId="0" fontId="2" fillId="10" borderId="84" xfId="15" applyFill="1" applyBorder="1" applyAlignment="1">
      <alignment horizontal="center"/>
    </xf>
    <xf numFmtId="0" fontId="2" fillId="10" borderId="85" xfId="15" applyFill="1" applyBorder="1" applyAlignment="1">
      <alignment horizontal="center"/>
    </xf>
    <xf numFmtId="0" fontId="2" fillId="0" borderId="50" xfId="15" applyBorder="1"/>
    <xf numFmtId="1" fontId="0" fillId="0" borderId="0" xfId="35" applyNumberFormat="1" applyFont="1" applyBorder="1"/>
    <xf numFmtId="0" fontId="2" fillId="0" borderId="83" xfId="15" applyBorder="1"/>
    <xf numFmtId="0" fontId="2" fillId="0" borderId="84" xfId="15" applyBorder="1"/>
    <xf numFmtId="0" fontId="2" fillId="0" borderId="79" xfId="15" applyBorder="1"/>
    <xf numFmtId="0" fontId="2" fillId="0" borderId="80" xfId="15" applyBorder="1"/>
    <xf numFmtId="1" fontId="0" fillId="0" borderId="80" xfId="35" applyNumberFormat="1" applyFont="1" applyBorder="1"/>
    <xf numFmtId="9" fontId="2" fillId="11" borderId="0" xfId="15" applyNumberFormat="1" applyFill="1"/>
    <xf numFmtId="1" fontId="2" fillId="0" borderId="0" xfId="35" applyNumberFormat="1" applyFont="1" applyBorder="1"/>
    <xf numFmtId="1" fontId="5" fillId="0" borderId="0" xfId="35" applyNumberFormat="1" applyFont="1" applyBorder="1"/>
    <xf numFmtId="0" fontId="5" fillId="0" borderId="83" xfId="15" applyFont="1" applyBorder="1"/>
    <xf numFmtId="0" fontId="5" fillId="0" borderId="84" xfId="15" applyFont="1" applyBorder="1"/>
    <xf numFmtId="0" fontId="2" fillId="7" borderId="49" xfId="15" applyFill="1" applyBorder="1"/>
    <xf numFmtId="1" fontId="5" fillId="7" borderId="84" xfId="35" applyNumberFormat="1" applyFont="1" applyFill="1" applyBorder="1"/>
    <xf numFmtId="1" fontId="5" fillId="7" borderId="0" xfId="35" applyNumberFormat="1" applyFont="1" applyFill="1" applyBorder="1"/>
    <xf numFmtId="0" fontId="2" fillId="7" borderId="85" xfId="15" applyFill="1" applyBorder="1"/>
    <xf numFmtId="164" fontId="2" fillId="0" borderId="0" xfId="12" applyFont="1"/>
    <xf numFmtId="0" fontId="2" fillId="0" borderId="0" xfId="36"/>
    <xf numFmtId="0" fontId="2" fillId="0" borderId="0" xfId="18" applyFont="1" applyAlignment="1">
      <alignment horizontal="center"/>
    </xf>
    <xf numFmtId="0" fontId="5" fillId="0" borderId="0" xfId="18" applyFont="1"/>
    <xf numFmtId="0" fontId="2" fillId="0" borderId="0" xfId="18" applyFont="1" applyAlignment="1">
      <alignment horizontal="right"/>
    </xf>
    <xf numFmtId="0" fontId="5" fillId="0" borderId="0" xfId="18" applyFont="1" applyAlignment="1">
      <alignment vertical="center"/>
    </xf>
    <xf numFmtId="0" fontId="5" fillId="0" borderId="34" xfId="18" applyFont="1" applyBorder="1"/>
    <xf numFmtId="0" fontId="29" fillId="5" borderId="0" xfId="26" applyFont="1" applyFill="1" applyAlignment="1">
      <alignment horizontal="center"/>
    </xf>
    <xf numFmtId="0" fontId="12" fillId="2" borderId="0" xfId="26" applyFont="1" applyFill="1" applyAlignment="1">
      <alignment horizontal="center"/>
    </xf>
    <xf numFmtId="0" fontId="31" fillId="5" borderId="44" xfId="26" applyFont="1" applyFill="1" applyBorder="1" applyAlignment="1"/>
    <xf numFmtId="0" fontId="31" fillId="5" borderId="45" xfId="26" applyFont="1" applyFill="1" applyBorder="1" applyAlignment="1"/>
    <xf numFmtId="0" fontId="1" fillId="0" borderId="0" xfId="33"/>
    <xf numFmtId="0" fontId="36" fillId="0" borderId="0" xfId="33" applyFont="1" applyAlignment="1">
      <alignment horizontal="center"/>
    </xf>
    <xf numFmtId="0" fontId="7" fillId="0" borderId="0" xfId="33" applyFont="1" applyAlignment="1">
      <alignment horizontal="center"/>
    </xf>
    <xf numFmtId="0" fontId="2" fillId="0" borderId="74" xfId="15" applyBorder="1"/>
    <xf numFmtId="0" fontId="2" fillId="0" borderId="75" xfId="15" applyBorder="1"/>
    <xf numFmtId="0" fontId="3" fillId="0" borderId="76" xfId="15" applyFont="1" applyBorder="1" applyAlignment="1">
      <alignment horizontal="center" vertical="center" wrapText="1"/>
    </xf>
    <xf numFmtId="0" fontId="3" fillId="0" borderId="77" xfId="15" applyFont="1" applyBorder="1" applyAlignment="1">
      <alignment horizontal="center" vertical="center" wrapText="1"/>
    </xf>
    <xf numFmtId="0" fontId="3" fillId="0" borderId="78" xfId="15" applyFont="1" applyBorder="1" applyAlignment="1">
      <alignment horizontal="center" vertical="center" wrapText="1"/>
    </xf>
    <xf numFmtId="0" fontId="2" fillId="0" borderId="51" xfId="15" applyBorder="1"/>
    <xf numFmtId="0" fontId="2" fillId="0" borderId="52" xfId="15" applyBorder="1"/>
    <xf numFmtId="0" fontId="2" fillId="0" borderId="54" xfId="15" applyBorder="1"/>
    <xf numFmtId="0" fontId="2" fillId="0" borderId="55" xfId="15" applyBorder="1"/>
    <xf numFmtId="0" fontId="2" fillId="0" borderId="57" xfId="15" applyBorder="1"/>
    <xf numFmtId="0" fontId="2" fillId="0" borderId="58" xfId="15" applyBorder="1"/>
    <xf numFmtId="0" fontId="2" fillId="0" borderId="72" xfId="15" applyBorder="1"/>
    <xf numFmtId="0" fontId="2" fillId="0" borderId="73" xfId="15" applyBorder="1"/>
  </cellXfs>
  <cellStyles count="37">
    <cellStyle name="Currency" xfId="4" builtinId="4"/>
    <cellStyle name="Currency 2" xfId="1" xr:uid="{00000000-0005-0000-0000-000000000000}"/>
    <cellStyle name="Hyperlink" xfId="2" builtinId="8"/>
    <cellStyle name="Lien hypertexte 2" xfId="3" xr:uid="{00000000-0005-0000-0000-000002000000}"/>
    <cellStyle name="Milliers_exosup_dates(1)" xfId="32" xr:uid="{1BA2EE62-EE11-4724-944A-9B1235667C82}"/>
    <cellStyle name="Monétaire 2" xfId="5" xr:uid="{00000000-0005-0000-0000-000004000000}"/>
    <cellStyle name="Monétaire 2 2" xfId="6" xr:uid="{00000000-0005-0000-0000-000005000000}"/>
    <cellStyle name="Monétaire 3" xfId="7" xr:uid="{00000000-0005-0000-0000-000006000000}"/>
    <cellStyle name="Monétaire 3 2" xfId="35" xr:uid="{9BD33D2B-B031-4A4F-B793-D0740381B1C4}"/>
    <cellStyle name="Monétaire 4" xfId="8" xr:uid="{00000000-0005-0000-0000-000007000000}"/>
    <cellStyle name="Monétaire 5" xfId="9" xr:uid="{00000000-0005-0000-0000-000008000000}"/>
    <cellStyle name="Monétaire 5 2" xfId="28" xr:uid="{00000000-0005-0000-0000-000009000000}"/>
    <cellStyle name="Monétaire 6" xfId="10" xr:uid="{00000000-0005-0000-0000-00000A000000}"/>
    <cellStyle name="Monétaire 7" xfId="11" xr:uid="{00000000-0005-0000-0000-00000B000000}"/>
    <cellStyle name="Monétaire_Classeur3" xfId="12" xr:uid="{00000000-0005-0000-0000-00000C000000}"/>
    <cellStyle name="Monétaire_Feuil1" xfId="13" xr:uid="{00000000-0005-0000-0000-00000D000000}"/>
    <cellStyle name="Monétaire_Rapport des ventes" xfId="27" xr:uid="{00000000-0005-0000-0000-00000E000000}"/>
    <cellStyle name="Normal" xfId="0" builtinId="0"/>
    <cellStyle name="Normal 2" xfId="14" xr:uid="{00000000-0005-0000-0000-000010000000}"/>
    <cellStyle name="Normal 2 2" xfId="15" xr:uid="{00000000-0005-0000-0000-000011000000}"/>
    <cellStyle name="Normal 3" xfId="16" xr:uid="{00000000-0005-0000-0000-000012000000}"/>
    <cellStyle name="Normal 3 2" xfId="17" xr:uid="{00000000-0005-0000-0000-000013000000}"/>
    <cellStyle name="Normal 3 3" xfId="36" xr:uid="{698F2B09-B047-478C-8D87-C485E7E01A59}"/>
    <cellStyle name="Normal 3_Exercices supplémentaires" xfId="29" xr:uid="{00000000-0005-0000-0000-000014000000}"/>
    <cellStyle name="Normal 4" xfId="30" xr:uid="{00000000-0005-0000-0000-000015000000}"/>
    <cellStyle name="Normal 5" xfId="33" xr:uid="{8D68D9ED-732D-430F-8AB1-BB224F642EBA}"/>
    <cellStyle name="Normal_Classeur3" xfId="18" xr:uid="{00000000-0005-0000-0000-000016000000}"/>
    <cellStyle name="Normal_Employé(e)s" xfId="19" xr:uid="{00000000-0005-0000-0000-000017000000}"/>
    <cellStyle name="Normal_Feuil1" xfId="20" xr:uid="{00000000-0005-0000-0000-000018000000}"/>
    <cellStyle name="Normal_Films" xfId="21" xr:uid="{00000000-0005-0000-0000-000019000000}"/>
    <cellStyle name="Normal_Films_1" xfId="22" xr:uid="{00000000-0005-0000-0000-00001A000000}"/>
    <cellStyle name="Normal_Paie" xfId="23" xr:uid="{00000000-0005-0000-0000-00001B000000}"/>
    <cellStyle name="Normal_Rapport des ventes" xfId="26" xr:uid="{00000000-0005-0000-0000-00001C000000}"/>
    <cellStyle name="Normal_Statistique_Scolaire" xfId="24" xr:uid="{00000000-0005-0000-0000-00001D000000}"/>
    <cellStyle name="Percent" xfId="25" builtinId="5"/>
    <cellStyle name="Pourcentage 3" xfId="34" xr:uid="{F4C4CE8A-221A-4F84-802E-320CC5EF6855}"/>
    <cellStyle name="Total" xfId="31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5F052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0</xdr:row>
      <xdr:rowOff>47625</xdr:rowOff>
    </xdr:from>
    <xdr:to>
      <xdr:col>10</xdr:col>
      <xdr:colOff>723900</xdr:colOff>
      <xdr:row>6</xdr:row>
      <xdr:rowOff>123825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49CB11A3-69AF-428A-B370-F6A3D6A9303C}"/>
            </a:ext>
          </a:extLst>
        </xdr:cNvPr>
        <xdr:cNvSpPr>
          <a:spLocks noChangeArrowheads="1"/>
        </xdr:cNvSpPr>
      </xdr:nvSpPr>
      <xdr:spPr bwMode="auto">
        <a:xfrm>
          <a:off x="5543550" y="47625"/>
          <a:ext cx="2962275" cy="1085850"/>
        </a:xfrm>
        <a:prstGeom prst="cloudCallout">
          <a:avLst>
            <a:gd name="adj1" fmla="val -56109"/>
            <a:gd name="adj2" fmla="val 29824"/>
          </a:avLst>
        </a:prstGeom>
        <a:solidFill>
          <a:srgbClr val="00FF00"/>
        </a:solidFill>
        <a:ln w="9525">
          <a:noFill/>
          <a:round/>
          <a:headEnd/>
          <a:tailEnd/>
        </a:ln>
        <a:effectLst>
          <a:prstShdw prst="shdw17" dist="17961" dir="2700000">
            <a:srgbClr val="00FF00">
              <a:gamma/>
              <a:shade val="60000"/>
              <a:invGamma/>
            </a:srgbClr>
          </a:prst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CA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Insérez les formules dans les cellules jaunes.  Insérez le format monétaire et enlevez les décimales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D3FFB-942C-4D2B-B860-519AD104D101}">
  <dimension ref="A1:G11"/>
  <sheetViews>
    <sheetView tabSelected="1" zoomScale="125" workbookViewId="0">
      <selection activeCell="E2" sqref="E2"/>
    </sheetView>
  </sheetViews>
  <sheetFormatPr defaultColWidth="14.85546875" defaultRowHeight="24" customHeight="1" x14ac:dyDescent="0.2"/>
  <cols>
    <col min="1" max="1" width="10" style="247" customWidth="1"/>
    <col min="2" max="2" width="17.5703125" style="140" customWidth="1"/>
    <col min="3" max="3" width="9.85546875" style="246" customWidth="1"/>
    <col min="4" max="4" width="14.7109375" style="245" customWidth="1"/>
    <col min="5" max="5" width="14.7109375" style="140" customWidth="1"/>
    <col min="6" max="6" width="14.85546875" style="140" customWidth="1"/>
    <col min="7" max="7" width="12" style="140" customWidth="1"/>
    <col min="8" max="16384" width="14.85546875" style="140"/>
  </cols>
  <sheetData>
    <row r="1" spans="1:7" s="250" customFormat="1" ht="25.5" customHeight="1" thickBot="1" x14ac:dyDescent="0.25">
      <c r="A1" s="251" t="s">
        <v>29</v>
      </c>
      <c r="B1" s="251" t="s">
        <v>251</v>
      </c>
      <c r="C1" s="251" t="s">
        <v>345</v>
      </c>
      <c r="D1" s="251" t="s">
        <v>0</v>
      </c>
      <c r="E1" s="251" t="s">
        <v>3</v>
      </c>
    </row>
    <row r="2" spans="1:7" ht="21.75" customHeight="1" thickTop="1" x14ac:dyDescent="0.2">
      <c r="A2" s="249">
        <v>20</v>
      </c>
      <c r="B2" s="138" t="s">
        <v>346</v>
      </c>
      <c r="C2" s="246" t="s">
        <v>498</v>
      </c>
      <c r="D2" s="246">
        <v>200</v>
      </c>
      <c r="E2" s="246"/>
    </row>
    <row r="3" spans="1:7" ht="14.25" customHeight="1" x14ac:dyDescent="0.2">
      <c r="A3" s="249">
        <v>25</v>
      </c>
      <c r="B3" s="138" t="s">
        <v>347</v>
      </c>
      <c r="D3" s="246">
        <v>275</v>
      </c>
      <c r="E3" s="246"/>
    </row>
    <row r="4" spans="1:7" ht="14.25" customHeight="1" x14ac:dyDescent="0.2">
      <c r="A4" s="249">
        <v>15</v>
      </c>
      <c r="B4" s="138" t="s">
        <v>348</v>
      </c>
      <c r="D4" s="246">
        <v>95</v>
      </c>
      <c r="E4" s="246"/>
    </row>
    <row r="5" spans="1:7" ht="14.25" customHeight="1" x14ac:dyDescent="0.2">
      <c r="A5" s="249">
        <v>5</v>
      </c>
      <c r="B5" s="138" t="s">
        <v>349</v>
      </c>
      <c r="D5" s="246">
        <v>2350</v>
      </c>
      <c r="E5" s="246"/>
      <c r="G5" s="247"/>
    </row>
    <row r="6" spans="1:7" ht="14.25" customHeight="1" x14ac:dyDescent="0.2">
      <c r="A6" s="249">
        <v>24</v>
      </c>
      <c r="B6" s="138" t="s">
        <v>350</v>
      </c>
      <c r="D6" s="246">
        <v>150</v>
      </c>
      <c r="E6" s="246"/>
      <c r="G6" s="247"/>
    </row>
    <row r="7" spans="1:7" ht="14.25" customHeight="1" x14ac:dyDescent="0.2">
      <c r="D7" s="246"/>
      <c r="E7" s="246"/>
    </row>
    <row r="8" spans="1:7" ht="14.25" customHeight="1" x14ac:dyDescent="0.2">
      <c r="A8" s="138" t="s">
        <v>351</v>
      </c>
      <c r="D8" s="246"/>
      <c r="E8" s="246"/>
    </row>
    <row r="9" spans="1:7" ht="18.75" customHeight="1" x14ac:dyDescent="0.2">
      <c r="A9" s="138" t="s">
        <v>1</v>
      </c>
      <c r="D9" s="246">
        <v>0.05</v>
      </c>
      <c r="E9" s="246"/>
    </row>
    <row r="10" spans="1:7" ht="14.25" customHeight="1" x14ac:dyDescent="0.2">
      <c r="A10" s="138" t="s">
        <v>2</v>
      </c>
      <c r="D10" s="246">
        <v>9.9750000000000005E-2</v>
      </c>
      <c r="E10" s="246"/>
    </row>
    <row r="11" spans="1:7" ht="14.25" customHeight="1" x14ac:dyDescent="0.2">
      <c r="A11" s="248" t="s">
        <v>3</v>
      </c>
      <c r="D11" s="246"/>
      <c r="E11" s="246"/>
    </row>
  </sheetData>
  <printOptions horizontalCentered="1"/>
  <pageMargins left="0.78740157480314965" right="0.78740157480314965" top="0.98425196850393704" bottom="0.98425196850393704" header="0.51181102362204722" footer="0.51181102362204722"/>
  <pageSetup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6"/>
  <sheetViews>
    <sheetView workbookViewId="0">
      <selection activeCell="C3" sqref="C3"/>
    </sheetView>
  </sheetViews>
  <sheetFormatPr defaultColWidth="11.42578125" defaultRowHeight="15" x14ac:dyDescent="0.2"/>
  <cols>
    <col min="1" max="1" width="25.140625" style="95" customWidth="1"/>
    <col min="2" max="2" width="12" style="96" bestFit="1" customWidth="1"/>
    <col min="3" max="3" width="12.140625" style="95" customWidth="1"/>
    <col min="4" max="4" width="14.5703125" customWidth="1"/>
    <col min="5" max="5" width="13.85546875" customWidth="1"/>
    <col min="6" max="6" width="11.28515625" customWidth="1"/>
    <col min="7" max="7" width="11.85546875" customWidth="1"/>
  </cols>
  <sheetData>
    <row r="1" spans="1:3" ht="42" customHeight="1" x14ac:dyDescent="0.35">
      <c r="A1" s="88" t="s">
        <v>352</v>
      </c>
      <c r="B1" s="88"/>
      <c r="C1" s="88"/>
    </row>
    <row r="2" spans="1:3" ht="35.25" customHeight="1" x14ac:dyDescent="0.2">
      <c r="A2" s="89" t="s">
        <v>353</v>
      </c>
      <c r="B2" s="90" t="s">
        <v>0</v>
      </c>
      <c r="C2" s="89" t="s">
        <v>77</v>
      </c>
    </row>
    <row r="3" spans="1:3" ht="35.25" customHeight="1" x14ac:dyDescent="0.2">
      <c r="A3" s="91" t="s">
        <v>497</v>
      </c>
      <c r="B3" s="92">
        <v>695</v>
      </c>
      <c r="C3" s="137"/>
    </row>
    <row r="4" spans="1:3" ht="35.25" customHeight="1" x14ac:dyDescent="0.2">
      <c r="A4" s="91" t="s">
        <v>354</v>
      </c>
      <c r="B4" s="92">
        <v>695</v>
      </c>
      <c r="C4" s="137"/>
    </row>
    <row r="5" spans="1:3" ht="35.25" customHeight="1" x14ac:dyDescent="0.2">
      <c r="A5" s="91" t="s">
        <v>355</v>
      </c>
      <c r="B5" s="92">
        <v>895</v>
      </c>
      <c r="C5" s="137"/>
    </row>
    <row r="6" spans="1:3" x14ac:dyDescent="0.2">
      <c r="A6" s="93"/>
      <c r="B6" s="94"/>
      <c r="C6" s="93"/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orientation="landscape" horizontalDpi="300" verticalDpi="300" r:id="rId1"/>
  <headerFooter alignWithMargins="0">
    <oddHeader>&amp;CPréparé par Murielle Richard &amp;D</oddHeader>
    <oddFooter>&amp;L&amp;D &amp;T&amp;CPage &amp;P&amp;R&amp;F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20EA0-6DE3-4D1C-BB77-1497AA5B8FC1}">
  <dimension ref="A1:E29"/>
  <sheetViews>
    <sheetView workbookViewId="0">
      <selection activeCell="E28" sqref="E28"/>
    </sheetView>
  </sheetViews>
  <sheetFormatPr defaultColWidth="11.42578125" defaultRowHeight="15" x14ac:dyDescent="0.25"/>
  <cols>
    <col min="1" max="1" width="16.5703125" style="181" customWidth="1"/>
    <col min="2" max="2" width="15.7109375" style="181" customWidth="1"/>
    <col min="3" max="256" width="11.42578125" style="181"/>
    <col min="257" max="257" width="13.140625" style="181" customWidth="1"/>
    <col min="258" max="258" width="15.7109375" style="181" customWidth="1"/>
    <col min="259" max="512" width="11.42578125" style="181"/>
    <col min="513" max="513" width="13.140625" style="181" customWidth="1"/>
    <col min="514" max="514" width="15.7109375" style="181" customWidth="1"/>
    <col min="515" max="768" width="11.42578125" style="181"/>
    <col min="769" max="769" width="13.140625" style="181" customWidth="1"/>
    <col min="770" max="770" width="15.7109375" style="181" customWidth="1"/>
    <col min="771" max="1024" width="11.42578125" style="181"/>
    <col min="1025" max="1025" width="13.140625" style="181" customWidth="1"/>
    <col min="1026" max="1026" width="15.7109375" style="181" customWidth="1"/>
    <col min="1027" max="1280" width="11.42578125" style="181"/>
    <col min="1281" max="1281" width="13.140625" style="181" customWidth="1"/>
    <col min="1282" max="1282" width="15.7109375" style="181" customWidth="1"/>
    <col min="1283" max="1536" width="11.42578125" style="181"/>
    <col min="1537" max="1537" width="13.140625" style="181" customWidth="1"/>
    <col min="1538" max="1538" width="15.7109375" style="181" customWidth="1"/>
    <col min="1539" max="1792" width="11.42578125" style="181"/>
    <col min="1793" max="1793" width="13.140625" style="181" customWidth="1"/>
    <col min="1794" max="1794" width="15.7109375" style="181" customWidth="1"/>
    <col min="1795" max="2048" width="11.42578125" style="181"/>
    <col min="2049" max="2049" width="13.140625" style="181" customWidth="1"/>
    <col min="2050" max="2050" width="15.7109375" style="181" customWidth="1"/>
    <col min="2051" max="2304" width="11.42578125" style="181"/>
    <col min="2305" max="2305" width="13.140625" style="181" customWidth="1"/>
    <col min="2306" max="2306" width="15.7109375" style="181" customWidth="1"/>
    <col min="2307" max="2560" width="11.42578125" style="181"/>
    <col min="2561" max="2561" width="13.140625" style="181" customWidth="1"/>
    <col min="2562" max="2562" width="15.7109375" style="181" customWidth="1"/>
    <col min="2563" max="2816" width="11.42578125" style="181"/>
    <col min="2817" max="2817" width="13.140625" style="181" customWidth="1"/>
    <col min="2818" max="2818" width="15.7109375" style="181" customWidth="1"/>
    <col min="2819" max="3072" width="11.42578125" style="181"/>
    <col min="3073" max="3073" width="13.140625" style="181" customWidth="1"/>
    <col min="3074" max="3074" width="15.7109375" style="181" customWidth="1"/>
    <col min="3075" max="3328" width="11.42578125" style="181"/>
    <col min="3329" max="3329" width="13.140625" style="181" customWidth="1"/>
    <col min="3330" max="3330" width="15.7109375" style="181" customWidth="1"/>
    <col min="3331" max="3584" width="11.42578125" style="181"/>
    <col min="3585" max="3585" width="13.140625" style="181" customWidth="1"/>
    <col min="3586" max="3586" width="15.7109375" style="181" customWidth="1"/>
    <col min="3587" max="3840" width="11.42578125" style="181"/>
    <col min="3841" max="3841" width="13.140625" style="181" customWidth="1"/>
    <col min="3842" max="3842" width="15.7109375" style="181" customWidth="1"/>
    <col min="3843" max="4096" width="11.42578125" style="181"/>
    <col min="4097" max="4097" width="13.140625" style="181" customWidth="1"/>
    <col min="4098" max="4098" width="15.7109375" style="181" customWidth="1"/>
    <col min="4099" max="4352" width="11.42578125" style="181"/>
    <col min="4353" max="4353" width="13.140625" style="181" customWidth="1"/>
    <col min="4354" max="4354" width="15.7109375" style="181" customWidth="1"/>
    <col min="4355" max="4608" width="11.42578125" style="181"/>
    <col min="4609" max="4609" width="13.140625" style="181" customWidth="1"/>
    <col min="4610" max="4610" width="15.7109375" style="181" customWidth="1"/>
    <col min="4611" max="4864" width="11.42578125" style="181"/>
    <col min="4865" max="4865" width="13.140625" style="181" customWidth="1"/>
    <col min="4866" max="4866" width="15.7109375" style="181" customWidth="1"/>
    <col min="4867" max="5120" width="11.42578125" style="181"/>
    <col min="5121" max="5121" width="13.140625" style="181" customWidth="1"/>
    <col min="5122" max="5122" width="15.7109375" style="181" customWidth="1"/>
    <col min="5123" max="5376" width="11.42578125" style="181"/>
    <col min="5377" max="5377" width="13.140625" style="181" customWidth="1"/>
    <col min="5378" max="5378" width="15.7109375" style="181" customWidth="1"/>
    <col min="5379" max="5632" width="11.42578125" style="181"/>
    <col min="5633" max="5633" width="13.140625" style="181" customWidth="1"/>
    <col min="5634" max="5634" width="15.7109375" style="181" customWidth="1"/>
    <col min="5635" max="5888" width="11.42578125" style="181"/>
    <col min="5889" max="5889" width="13.140625" style="181" customWidth="1"/>
    <col min="5890" max="5890" width="15.7109375" style="181" customWidth="1"/>
    <col min="5891" max="6144" width="11.42578125" style="181"/>
    <col min="6145" max="6145" width="13.140625" style="181" customWidth="1"/>
    <col min="6146" max="6146" width="15.7109375" style="181" customWidth="1"/>
    <col min="6147" max="6400" width="11.42578125" style="181"/>
    <col min="6401" max="6401" width="13.140625" style="181" customWidth="1"/>
    <col min="6402" max="6402" width="15.7109375" style="181" customWidth="1"/>
    <col min="6403" max="6656" width="11.42578125" style="181"/>
    <col min="6657" max="6657" width="13.140625" style="181" customWidth="1"/>
    <col min="6658" max="6658" width="15.7109375" style="181" customWidth="1"/>
    <col min="6659" max="6912" width="11.42578125" style="181"/>
    <col min="6913" max="6913" width="13.140625" style="181" customWidth="1"/>
    <col min="6914" max="6914" width="15.7109375" style="181" customWidth="1"/>
    <col min="6915" max="7168" width="11.42578125" style="181"/>
    <col min="7169" max="7169" width="13.140625" style="181" customWidth="1"/>
    <col min="7170" max="7170" width="15.7109375" style="181" customWidth="1"/>
    <col min="7171" max="7424" width="11.42578125" style="181"/>
    <col min="7425" max="7425" width="13.140625" style="181" customWidth="1"/>
    <col min="7426" max="7426" width="15.7109375" style="181" customWidth="1"/>
    <col min="7427" max="7680" width="11.42578125" style="181"/>
    <col min="7681" max="7681" width="13.140625" style="181" customWidth="1"/>
    <col min="7682" max="7682" width="15.7109375" style="181" customWidth="1"/>
    <col min="7683" max="7936" width="11.42578125" style="181"/>
    <col min="7937" max="7937" width="13.140625" style="181" customWidth="1"/>
    <col min="7938" max="7938" width="15.7109375" style="181" customWidth="1"/>
    <col min="7939" max="8192" width="11.42578125" style="181"/>
    <col min="8193" max="8193" width="13.140625" style="181" customWidth="1"/>
    <col min="8194" max="8194" width="15.7109375" style="181" customWidth="1"/>
    <col min="8195" max="8448" width="11.42578125" style="181"/>
    <col min="8449" max="8449" width="13.140625" style="181" customWidth="1"/>
    <col min="8450" max="8450" width="15.7109375" style="181" customWidth="1"/>
    <col min="8451" max="8704" width="11.42578125" style="181"/>
    <col min="8705" max="8705" width="13.140625" style="181" customWidth="1"/>
    <col min="8706" max="8706" width="15.7109375" style="181" customWidth="1"/>
    <col min="8707" max="8960" width="11.42578125" style="181"/>
    <col min="8961" max="8961" width="13.140625" style="181" customWidth="1"/>
    <col min="8962" max="8962" width="15.7109375" style="181" customWidth="1"/>
    <col min="8963" max="9216" width="11.42578125" style="181"/>
    <col min="9217" max="9217" width="13.140625" style="181" customWidth="1"/>
    <col min="9218" max="9218" width="15.7109375" style="181" customWidth="1"/>
    <col min="9219" max="9472" width="11.42578125" style="181"/>
    <col min="9473" max="9473" width="13.140625" style="181" customWidth="1"/>
    <col min="9474" max="9474" width="15.7109375" style="181" customWidth="1"/>
    <col min="9475" max="9728" width="11.42578125" style="181"/>
    <col min="9729" max="9729" width="13.140625" style="181" customWidth="1"/>
    <col min="9730" max="9730" width="15.7109375" style="181" customWidth="1"/>
    <col min="9731" max="9984" width="11.42578125" style="181"/>
    <col min="9985" max="9985" width="13.140625" style="181" customWidth="1"/>
    <col min="9986" max="9986" width="15.7109375" style="181" customWidth="1"/>
    <col min="9987" max="10240" width="11.42578125" style="181"/>
    <col min="10241" max="10241" width="13.140625" style="181" customWidth="1"/>
    <col min="10242" max="10242" width="15.7109375" style="181" customWidth="1"/>
    <col min="10243" max="10496" width="11.42578125" style="181"/>
    <col min="10497" max="10497" width="13.140625" style="181" customWidth="1"/>
    <col min="10498" max="10498" width="15.7109375" style="181" customWidth="1"/>
    <col min="10499" max="10752" width="11.42578125" style="181"/>
    <col min="10753" max="10753" width="13.140625" style="181" customWidth="1"/>
    <col min="10754" max="10754" width="15.7109375" style="181" customWidth="1"/>
    <col min="10755" max="11008" width="11.42578125" style="181"/>
    <col min="11009" max="11009" width="13.140625" style="181" customWidth="1"/>
    <col min="11010" max="11010" width="15.7109375" style="181" customWidth="1"/>
    <col min="11011" max="11264" width="11.42578125" style="181"/>
    <col min="11265" max="11265" width="13.140625" style="181" customWidth="1"/>
    <col min="11266" max="11266" width="15.7109375" style="181" customWidth="1"/>
    <col min="11267" max="11520" width="11.42578125" style="181"/>
    <col min="11521" max="11521" width="13.140625" style="181" customWidth="1"/>
    <col min="11522" max="11522" width="15.7109375" style="181" customWidth="1"/>
    <col min="11523" max="11776" width="11.42578125" style="181"/>
    <col min="11777" max="11777" width="13.140625" style="181" customWidth="1"/>
    <col min="11778" max="11778" width="15.7109375" style="181" customWidth="1"/>
    <col min="11779" max="12032" width="11.42578125" style="181"/>
    <col min="12033" max="12033" width="13.140625" style="181" customWidth="1"/>
    <col min="12034" max="12034" width="15.7109375" style="181" customWidth="1"/>
    <col min="12035" max="12288" width="11.42578125" style="181"/>
    <col min="12289" max="12289" width="13.140625" style="181" customWidth="1"/>
    <col min="12290" max="12290" width="15.7109375" style="181" customWidth="1"/>
    <col min="12291" max="12544" width="11.42578125" style="181"/>
    <col min="12545" max="12545" width="13.140625" style="181" customWidth="1"/>
    <col min="12546" max="12546" width="15.7109375" style="181" customWidth="1"/>
    <col min="12547" max="12800" width="11.42578125" style="181"/>
    <col min="12801" max="12801" width="13.140625" style="181" customWidth="1"/>
    <col min="12802" max="12802" width="15.7109375" style="181" customWidth="1"/>
    <col min="12803" max="13056" width="11.42578125" style="181"/>
    <col min="13057" max="13057" width="13.140625" style="181" customWidth="1"/>
    <col min="13058" max="13058" width="15.7109375" style="181" customWidth="1"/>
    <col min="13059" max="13312" width="11.42578125" style="181"/>
    <col min="13313" max="13313" width="13.140625" style="181" customWidth="1"/>
    <col min="13314" max="13314" width="15.7109375" style="181" customWidth="1"/>
    <col min="13315" max="13568" width="11.42578125" style="181"/>
    <col min="13569" max="13569" width="13.140625" style="181" customWidth="1"/>
    <col min="13570" max="13570" width="15.7109375" style="181" customWidth="1"/>
    <col min="13571" max="13824" width="11.42578125" style="181"/>
    <col min="13825" max="13825" width="13.140625" style="181" customWidth="1"/>
    <col min="13826" max="13826" width="15.7109375" style="181" customWidth="1"/>
    <col min="13827" max="14080" width="11.42578125" style="181"/>
    <col min="14081" max="14081" width="13.140625" style="181" customWidth="1"/>
    <col min="14082" max="14082" width="15.7109375" style="181" customWidth="1"/>
    <col min="14083" max="14336" width="11.42578125" style="181"/>
    <col min="14337" max="14337" width="13.140625" style="181" customWidth="1"/>
    <col min="14338" max="14338" width="15.7109375" style="181" customWidth="1"/>
    <col min="14339" max="14592" width="11.42578125" style="181"/>
    <col min="14593" max="14593" width="13.140625" style="181" customWidth="1"/>
    <col min="14594" max="14594" width="15.7109375" style="181" customWidth="1"/>
    <col min="14595" max="14848" width="11.42578125" style="181"/>
    <col min="14849" max="14849" width="13.140625" style="181" customWidth="1"/>
    <col min="14850" max="14850" width="15.7109375" style="181" customWidth="1"/>
    <col min="14851" max="15104" width="11.42578125" style="181"/>
    <col min="15105" max="15105" width="13.140625" style="181" customWidth="1"/>
    <col min="15106" max="15106" width="15.7109375" style="181" customWidth="1"/>
    <col min="15107" max="15360" width="11.42578125" style="181"/>
    <col min="15361" max="15361" width="13.140625" style="181" customWidth="1"/>
    <col min="15362" max="15362" width="15.7109375" style="181" customWidth="1"/>
    <col min="15363" max="15616" width="11.42578125" style="181"/>
    <col min="15617" max="15617" width="13.140625" style="181" customWidth="1"/>
    <col min="15618" max="15618" width="15.7109375" style="181" customWidth="1"/>
    <col min="15619" max="15872" width="11.42578125" style="181"/>
    <col min="15873" max="15873" width="13.140625" style="181" customWidth="1"/>
    <col min="15874" max="15874" width="15.7109375" style="181" customWidth="1"/>
    <col min="15875" max="16128" width="11.42578125" style="181"/>
    <col min="16129" max="16129" width="13.140625" style="181" customWidth="1"/>
    <col min="16130" max="16130" width="15.7109375" style="181" customWidth="1"/>
    <col min="16131" max="16384" width="11.42578125" style="181"/>
  </cols>
  <sheetData>
    <row r="1" spans="1:4" ht="18" x14ac:dyDescent="0.25">
      <c r="A1" s="257" t="s">
        <v>421</v>
      </c>
      <c r="B1" s="257"/>
      <c r="C1" s="257"/>
      <c r="D1" s="257"/>
    </row>
    <row r="4" spans="1:4" x14ac:dyDescent="0.25">
      <c r="B4" s="182" t="s">
        <v>8</v>
      </c>
      <c r="C4" s="182" t="s">
        <v>422</v>
      </c>
    </row>
    <row r="5" spans="1:4" x14ac:dyDescent="0.25">
      <c r="B5" s="182"/>
      <c r="C5" s="182"/>
    </row>
    <row r="6" spans="1:4" x14ac:dyDescent="0.25">
      <c r="A6" s="181" t="s">
        <v>423</v>
      </c>
      <c r="B6" s="181" t="s">
        <v>424</v>
      </c>
      <c r="C6" s="181">
        <v>3.2</v>
      </c>
    </row>
    <row r="7" spans="1:4" x14ac:dyDescent="0.25">
      <c r="A7" s="181" t="s">
        <v>425</v>
      </c>
      <c r="B7" s="181" t="s">
        <v>426</v>
      </c>
      <c r="C7" s="181">
        <v>4.3</v>
      </c>
    </row>
    <row r="8" spans="1:4" x14ac:dyDescent="0.25">
      <c r="A8" s="181" t="s">
        <v>427</v>
      </c>
      <c r="B8" s="181" t="s">
        <v>324</v>
      </c>
      <c r="C8" s="181">
        <v>2.9</v>
      </c>
    </row>
    <row r="9" spans="1:4" x14ac:dyDescent="0.25">
      <c r="A9" s="181" t="s">
        <v>428</v>
      </c>
      <c r="C9" s="181" t="s">
        <v>429</v>
      </c>
    </row>
    <row r="10" spans="1:4" x14ac:dyDescent="0.25">
      <c r="A10" s="181" t="s">
        <v>430</v>
      </c>
      <c r="B10" s="181" t="s">
        <v>431</v>
      </c>
      <c r="C10" s="181">
        <v>3.5</v>
      </c>
    </row>
    <row r="11" spans="1:4" x14ac:dyDescent="0.25">
      <c r="A11" s="181" t="s">
        <v>432</v>
      </c>
      <c r="B11" s="181" t="s">
        <v>433</v>
      </c>
      <c r="C11" s="181">
        <v>2.5</v>
      </c>
    </row>
    <row r="13" spans="1:4" x14ac:dyDescent="0.25">
      <c r="A13" s="258" t="s">
        <v>434</v>
      </c>
      <c r="B13" s="258"/>
      <c r="C13" s="258"/>
      <c r="D13" s="258"/>
    </row>
    <row r="15" spans="1:4" x14ac:dyDescent="0.25">
      <c r="A15" s="181" t="s">
        <v>435</v>
      </c>
    </row>
    <row r="16" spans="1:4" x14ac:dyDescent="0.25">
      <c r="A16" s="181" t="s">
        <v>436</v>
      </c>
    </row>
    <row r="17" spans="1:5" x14ac:dyDescent="0.25">
      <c r="A17" s="181" t="s">
        <v>437</v>
      </c>
    </row>
    <row r="18" spans="1:5" x14ac:dyDescent="0.25">
      <c r="A18" s="181" t="s">
        <v>438</v>
      </c>
    </row>
    <row r="19" spans="1:5" x14ac:dyDescent="0.25">
      <c r="A19" s="181" t="s">
        <v>439</v>
      </c>
    </row>
    <row r="25" spans="1:5" x14ac:dyDescent="0.25">
      <c r="A25" s="256" t="s">
        <v>435</v>
      </c>
      <c r="B25" s="256"/>
      <c r="C25" s="256"/>
      <c r="D25" s="181" t="s">
        <v>440</v>
      </c>
    </row>
    <row r="26" spans="1:5" x14ac:dyDescent="0.25">
      <c r="A26" s="256" t="s">
        <v>436</v>
      </c>
      <c r="B26" s="256"/>
      <c r="C26" s="256"/>
      <c r="D26" s="181" t="s">
        <v>344</v>
      </c>
    </row>
    <row r="27" spans="1:5" x14ac:dyDescent="0.25">
      <c r="A27" s="256" t="s">
        <v>441</v>
      </c>
      <c r="B27" s="256"/>
      <c r="C27" s="256"/>
      <c r="D27" s="181" t="s">
        <v>442</v>
      </c>
      <c r="E27" s="181" t="s">
        <v>443</v>
      </c>
    </row>
    <row r="28" spans="1:5" x14ac:dyDescent="0.25">
      <c r="A28" s="256" t="s">
        <v>438</v>
      </c>
      <c r="B28" s="256"/>
      <c r="C28" s="256"/>
      <c r="D28" s="181" t="s">
        <v>444</v>
      </c>
      <c r="E28" s="181" t="s">
        <v>445</v>
      </c>
    </row>
    <row r="29" spans="1:5" x14ac:dyDescent="0.25">
      <c r="A29" s="256" t="s">
        <v>439</v>
      </c>
      <c r="B29" s="256"/>
      <c r="C29" s="256"/>
      <c r="D29" s="181" t="s">
        <v>446</v>
      </c>
    </row>
  </sheetData>
  <mergeCells count="7">
    <mergeCell ref="A29:C29"/>
    <mergeCell ref="A1:D1"/>
    <mergeCell ref="A13:D13"/>
    <mergeCell ref="A25:C25"/>
    <mergeCell ref="A26:C26"/>
    <mergeCell ref="A27:C27"/>
    <mergeCell ref="A28:C2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62F75-B1E0-4A1E-9079-81D21ABA3B45}">
  <dimension ref="A2:F26"/>
  <sheetViews>
    <sheetView workbookViewId="0">
      <selection activeCell="E28" sqref="E28"/>
    </sheetView>
  </sheetViews>
  <sheetFormatPr defaultColWidth="11.5703125" defaultRowHeight="12.75" x14ac:dyDescent="0.2"/>
  <cols>
    <col min="1" max="1" width="11.5703125" style="127" customWidth="1"/>
    <col min="2" max="2" width="18" style="127" customWidth="1"/>
    <col min="3" max="4" width="11.5703125" style="127" customWidth="1"/>
    <col min="5" max="5" width="14.42578125" style="127" customWidth="1"/>
    <col min="6" max="6" width="13.7109375" style="127" customWidth="1"/>
  </cols>
  <sheetData>
    <row r="2" spans="1:6" ht="20.45" customHeight="1" x14ac:dyDescent="0.2">
      <c r="B2" s="169" t="s">
        <v>399</v>
      </c>
      <c r="C2" s="179"/>
      <c r="D2" s="127" t="s">
        <v>400</v>
      </c>
      <c r="E2" s="169" t="s">
        <v>401</v>
      </c>
      <c r="F2" s="180">
        <v>30</v>
      </c>
    </row>
    <row r="4" spans="1:6" ht="38.25" x14ac:dyDescent="0.2">
      <c r="A4" s="170" t="s">
        <v>402</v>
      </c>
      <c r="B4" s="170" t="s">
        <v>403</v>
      </c>
      <c r="C4" s="170" t="s">
        <v>404</v>
      </c>
      <c r="D4" s="170" t="s">
        <v>405</v>
      </c>
      <c r="E4" s="170" t="s">
        <v>406</v>
      </c>
      <c r="F4" s="171"/>
    </row>
    <row r="5" spans="1:6" ht="18" customHeight="1" x14ac:dyDescent="0.2">
      <c r="A5" s="172" t="s">
        <v>407</v>
      </c>
      <c r="B5" s="173" t="s">
        <v>408</v>
      </c>
      <c r="C5" s="174">
        <f ca="1">TODAY()-30</f>
        <v>44303</v>
      </c>
      <c r="D5" s="174"/>
      <c r="E5" s="175"/>
      <c r="F5" s="176"/>
    </row>
    <row r="6" spans="1:6" ht="18" customHeight="1" x14ac:dyDescent="0.2">
      <c r="A6" s="172"/>
      <c r="B6" s="173" t="s">
        <v>409</v>
      </c>
      <c r="C6" s="174">
        <f ca="1">TODAY()</f>
        <v>44333</v>
      </c>
      <c r="D6" s="174"/>
      <c r="E6" s="175"/>
      <c r="F6" s="176"/>
    </row>
    <row r="7" spans="1:6" ht="18" customHeight="1" x14ac:dyDescent="0.2">
      <c r="A7" s="172"/>
      <c r="B7" s="173" t="s">
        <v>410</v>
      </c>
      <c r="C7" s="174">
        <f ca="1">TODAY()-25</f>
        <v>44308</v>
      </c>
      <c r="D7" s="174"/>
      <c r="E7" s="175"/>
      <c r="F7" s="176"/>
    </row>
    <row r="8" spans="1:6" ht="18" customHeight="1" x14ac:dyDescent="0.2">
      <c r="A8" s="172"/>
      <c r="B8" s="173" t="s">
        <v>411</v>
      </c>
      <c r="C8" s="174">
        <f ca="1">TODAY()-1</f>
        <v>44332</v>
      </c>
      <c r="D8" s="174"/>
      <c r="E8" s="175"/>
      <c r="F8" s="176"/>
    </row>
    <row r="9" spans="1:6" ht="18" customHeight="1" x14ac:dyDescent="0.2">
      <c r="A9" s="172"/>
      <c r="B9" s="173" t="s">
        <v>412</v>
      </c>
      <c r="C9" s="174">
        <f ca="1">TODAY()-10</f>
        <v>44323</v>
      </c>
      <c r="D9" s="174"/>
      <c r="E9" s="175"/>
      <c r="F9" s="176"/>
    </row>
    <row r="10" spans="1:6" ht="18" customHeight="1" x14ac:dyDescent="0.2">
      <c r="A10" s="172"/>
      <c r="B10" s="173" t="s">
        <v>413</v>
      </c>
      <c r="C10" s="174">
        <f ca="1">TODAY()-40</f>
        <v>44293</v>
      </c>
      <c r="D10" s="174"/>
      <c r="E10" s="175"/>
      <c r="F10" s="176"/>
    </row>
    <row r="11" spans="1:6" ht="18" customHeight="1" x14ac:dyDescent="0.2">
      <c r="A11" s="172"/>
      <c r="B11" s="173" t="s">
        <v>414</v>
      </c>
      <c r="C11" s="174">
        <f ca="1">TODAY()-20</f>
        <v>44313</v>
      </c>
      <c r="D11" s="174"/>
      <c r="E11" s="175"/>
      <c r="F11" s="176"/>
    </row>
    <row r="12" spans="1:6" ht="18" customHeight="1" x14ac:dyDescent="0.2">
      <c r="A12" s="172"/>
      <c r="B12" s="173" t="s">
        <v>415</v>
      </c>
      <c r="C12" s="174">
        <f ca="1">TODAY()-10</f>
        <v>44323</v>
      </c>
      <c r="D12" s="174"/>
      <c r="E12" s="175"/>
      <c r="F12" s="176"/>
    </row>
    <row r="13" spans="1:6" ht="18" customHeight="1" x14ac:dyDescent="0.2">
      <c r="A13" s="172"/>
      <c r="B13" s="173" t="s">
        <v>416</v>
      </c>
      <c r="C13" s="174">
        <f ca="1">TODAY()-31</f>
        <v>44302</v>
      </c>
      <c r="D13" s="174"/>
      <c r="E13" s="175"/>
      <c r="F13" s="176"/>
    </row>
    <row r="14" spans="1:6" ht="18" customHeight="1" x14ac:dyDescent="0.2">
      <c r="A14" s="172"/>
      <c r="B14" s="173" t="s">
        <v>417</v>
      </c>
      <c r="C14" s="174">
        <f ca="1">TODAY()-3</f>
        <v>44330</v>
      </c>
      <c r="D14" s="174"/>
      <c r="E14" s="175"/>
      <c r="F14" s="176"/>
    </row>
    <row r="15" spans="1:6" x14ac:dyDescent="0.2">
      <c r="C15" s="177"/>
      <c r="D15" s="177"/>
      <c r="E15" s="177"/>
      <c r="F15" s="177"/>
    </row>
    <row r="16" spans="1:6" x14ac:dyDescent="0.2">
      <c r="A16" s="178" t="s">
        <v>418</v>
      </c>
      <c r="C16" s="177"/>
      <c r="D16" s="177"/>
      <c r="E16" s="177"/>
      <c r="F16" s="177"/>
    </row>
    <row r="17" spans="1:6" x14ac:dyDescent="0.2">
      <c r="A17" s="178" t="s">
        <v>419</v>
      </c>
      <c r="C17" s="177"/>
      <c r="D17" s="177"/>
      <c r="E17" s="177"/>
      <c r="F17" s="177"/>
    </row>
    <row r="18" spans="1:6" x14ac:dyDescent="0.2">
      <c r="A18" s="127" t="s">
        <v>420</v>
      </c>
      <c r="C18" s="177"/>
      <c r="D18" s="177"/>
      <c r="E18" s="177"/>
      <c r="F18" s="177"/>
    </row>
    <row r="19" spans="1:6" x14ac:dyDescent="0.2">
      <c r="C19" s="177"/>
      <c r="D19" s="177"/>
      <c r="E19" s="177"/>
      <c r="F19" s="177"/>
    </row>
    <row r="20" spans="1:6" x14ac:dyDescent="0.2">
      <c r="C20" s="177"/>
      <c r="D20" s="177"/>
      <c r="E20" s="177"/>
      <c r="F20" s="177"/>
    </row>
    <row r="21" spans="1:6" x14ac:dyDescent="0.2">
      <c r="C21" s="177"/>
      <c r="D21" s="177"/>
      <c r="E21" s="177"/>
      <c r="F21" s="177"/>
    </row>
    <row r="22" spans="1:6" x14ac:dyDescent="0.2">
      <c r="C22" s="177"/>
      <c r="D22" s="177"/>
      <c r="E22" s="177"/>
      <c r="F22" s="177"/>
    </row>
    <row r="23" spans="1:6" x14ac:dyDescent="0.2">
      <c r="C23" s="177"/>
      <c r="D23" s="177"/>
      <c r="E23" s="177"/>
      <c r="F23" s="177"/>
    </row>
    <row r="24" spans="1:6" x14ac:dyDescent="0.2">
      <c r="C24" s="177"/>
      <c r="D24" s="177"/>
      <c r="F24" s="177"/>
    </row>
    <row r="25" spans="1:6" x14ac:dyDescent="0.2">
      <c r="C25" s="177"/>
      <c r="D25" s="177"/>
      <c r="F25" s="177"/>
    </row>
    <row r="26" spans="1:6" x14ac:dyDescent="0.2">
      <c r="C26" s="177"/>
      <c r="D26" s="177"/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180" verticalDpi="180" r:id="rId1"/>
  <headerFooter alignWithMargins="0">
    <oddHeader>&amp;C&amp;U&amp;F/&amp;A</oddHeader>
    <oddFooter>&amp;L&amp;"Arial,Gras Italique"Sarah Pérutin&amp;C&amp;8&amp;P/&amp;N&amp;R&amp;"Arial,Gras Italique"&amp;8C2I-KARAÏBES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233D2-6B7C-4BB9-8921-3789603A9BB6}">
  <dimension ref="A1:H31"/>
  <sheetViews>
    <sheetView topLeftCell="A6" zoomScale="120" zoomScaleNormal="120" workbookViewId="0">
      <selection activeCell="E28" sqref="E28"/>
    </sheetView>
  </sheetViews>
  <sheetFormatPr defaultColWidth="11.42578125" defaultRowHeight="12.75" x14ac:dyDescent="0.2"/>
  <cols>
    <col min="1" max="1" width="15.140625" style="127" customWidth="1"/>
    <col min="2" max="2" width="11.42578125" style="127"/>
    <col min="3" max="6" width="12.5703125" style="127" customWidth="1"/>
    <col min="7" max="16384" width="11.42578125" style="127"/>
  </cols>
  <sheetData>
    <row r="1" spans="1:7" x14ac:dyDescent="0.2">
      <c r="A1" s="127" t="s">
        <v>476</v>
      </c>
    </row>
    <row r="2" spans="1:7" x14ac:dyDescent="0.2">
      <c r="A2" s="127" t="s">
        <v>447</v>
      </c>
    </row>
    <row r="4" spans="1:7" ht="13.5" thickBot="1" x14ac:dyDescent="0.25"/>
    <row r="5" spans="1:7" ht="16.5" thickBot="1" x14ac:dyDescent="0.25">
      <c r="A5" s="183" t="s">
        <v>448</v>
      </c>
      <c r="B5" s="184"/>
      <c r="C5" s="184"/>
      <c r="D5" s="184"/>
      <c r="E5" s="184"/>
      <c r="F5" s="184"/>
      <c r="G5" s="183"/>
    </row>
    <row r="7" spans="1:7" ht="13.5" thickBot="1" x14ac:dyDescent="0.25"/>
    <row r="8" spans="1:7" ht="39" thickBot="1" x14ac:dyDescent="0.25">
      <c r="A8" s="195" t="s">
        <v>449</v>
      </c>
      <c r="B8" s="196" t="s">
        <v>475</v>
      </c>
      <c r="C8" s="261" t="s">
        <v>450</v>
      </c>
      <c r="D8" s="262"/>
      <c r="E8" s="262"/>
      <c r="F8" s="263"/>
      <c r="G8" s="197" t="s">
        <v>451</v>
      </c>
    </row>
    <row r="9" spans="1:7" ht="13.5" thickBot="1" x14ac:dyDescent="0.25">
      <c r="C9" s="201" t="s">
        <v>471</v>
      </c>
      <c r="D9" s="202" t="s">
        <v>472</v>
      </c>
      <c r="E9" s="202" t="s">
        <v>473</v>
      </c>
      <c r="F9" s="203" t="s">
        <v>474</v>
      </c>
    </row>
    <row r="10" spans="1:7" ht="13.5" thickBot="1" x14ac:dyDescent="0.25"/>
    <row r="11" spans="1:7" ht="15" x14ac:dyDescent="0.25">
      <c r="A11" s="186" t="s">
        <v>452</v>
      </c>
      <c r="B11" s="187" t="s">
        <v>453</v>
      </c>
      <c r="C11" s="190">
        <v>0.78</v>
      </c>
      <c r="D11" s="190">
        <v>0.89</v>
      </c>
      <c r="E11" s="190">
        <v>0.82</v>
      </c>
      <c r="F11" s="198">
        <v>0.84</v>
      </c>
      <c r="G11" s="210"/>
    </row>
    <row r="12" spans="1:7" ht="15" x14ac:dyDescent="0.25">
      <c r="A12" s="191" t="s">
        <v>454</v>
      </c>
      <c r="B12" s="192" t="s">
        <v>455</v>
      </c>
      <c r="C12" s="193">
        <v>0.87</v>
      </c>
      <c r="D12" s="193">
        <v>0.83</v>
      </c>
      <c r="E12" s="193">
        <v>0.79</v>
      </c>
      <c r="F12" s="199">
        <v>0.85</v>
      </c>
      <c r="G12" s="211"/>
    </row>
    <row r="13" spans="1:7" ht="15" x14ac:dyDescent="0.25">
      <c r="A13" s="191" t="s">
        <v>456</v>
      </c>
      <c r="B13" s="192" t="s">
        <v>457</v>
      </c>
      <c r="C13" s="193">
        <v>0.72</v>
      </c>
      <c r="D13" s="193">
        <v>0.79</v>
      </c>
      <c r="E13" s="193">
        <v>0.83</v>
      </c>
      <c r="F13" s="199">
        <v>0.8</v>
      </c>
      <c r="G13" s="211"/>
    </row>
    <row r="14" spans="1:7" ht="15" x14ac:dyDescent="0.25">
      <c r="A14" s="191" t="s">
        <v>458</v>
      </c>
      <c r="B14" s="192" t="s">
        <v>459</v>
      </c>
      <c r="C14" s="193">
        <v>0.89</v>
      </c>
      <c r="D14" s="193">
        <v>0.92</v>
      </c>
      <c r="E14" s="193">
        <v>0.88</v>
      </c>
      <c r="F14" s="199">
        <v>0.76</v>
      </c>
      <c r="G14" s="211"/>
    </row>
    <row r="15" spans="1:7" ht="15" x14ac:dyDescent="0.25">
      <c r="A15" s="191" t="s">
        <v>460</v>
      </c>
      <c r="B15" s="192" t="s">
        <v>461</v>
      </c>
      <c r="C15" s="193">
        <v>0.73</v>
      </c>
      <c r="D15" s="193">
        <v>0.81</v>
      </c>
      <c r="E15" s="193">
        <v>0.86</v>
      </c>
      <c r="F15" s="199">
        <v>0.84</v>
      </c>
      <c r="G15" s="211"/>
    </row>
    <row r="16" spans="1:7" ht="15" x14ac:dyDescent="0.25">
      <c r="A16" s="191" t="s">
        <v>462</v>
      </c>
      <c r="B16" s="192" t="s">
        <v>463</v>
      </c>
      <c r="C16" s="193">
        <v>0.64</v>
      </c>
      <c r="D16" s="193">
        <v>0.68</v>
      </c>
      <c r="E16" s="193">
        <v>0.79</v>
      </c>
      <c r="F16" s="199">
        <v>0.56999999999999995</v>
      </c>
      <c r="G16" s="211"/>
    </row>
    <row r="17" spans="1:8" ht="15.75" thickBot="1" x14ac:dyDescent="0.3">
      <c r="A17" s="188" t="s">
        <v>464</v>
      </c>
      <c r="B17" s="189" t="s">
        <v>465</v>
      </c>
      <c r="C17" s="194">
        <v>0.91</v>
      </c>
      <c r="D17" s="194">
        <v>0.95</v>
      </c>
      <c r="E17" s="194">
        <v>0.86</v>
      </c>
      <c r="F17" s="200">
        <v>0.92</v>
      </c>
      <c r="G17" s="212"/>
    </row>
    <row r="18" spans="1:8" x14ac:dyDescent="0.2">
      <c r="C18" s="177"/>
      <c r="D18" s="177"/>
      <c r="E18" s="177"/>
      <c r="F18" s="177"/>
      <c r="G18" s="177"/>
    </row>
    <row r="19" spans="1:8" ht="13.5" thickBot="1" x14ac:dyDescent="0.25">
      <c r="C19" s="177"/>
      <c r="D19" s="177"/>
      <c r="E19" s="177"/>
      <c r="F19" s="177"/>
      <c r="G19" s="177"/>
    </row>
    <row r="20" spans="1:8" x14ac:dyDescent="0.2">
      <c r="A20" s="264" t="s">
        <v>466</v>
      </c>
      <c r="B20" s="265"/>
      <c r="C20" s="204"/>
      <c r="D20" s="204"/>
      <c r="E20" s="204"/>
      <c r="F20" s="204"/>
      <c r="G20" s="205"/>
    </row>
    <row r="21" spans="1:8" x14ac:dyDescent="0.2">
      <c r="A21" s="266" t="s">
        <v>467</v>
      </c>
      <c r="B21" s="267"/>
      <c r="C21" s="206"/>
      <c r="D21" s="206"/>
      <c r="E21" s="206"/>
      <c r="F21" s="206"/>
      <c r="G21" s="207"/>
    </row>
    <row r="22" spans="1:8" ht="13.5" thickBot="1" x14ac:dyDescent="0.25">
      <c r="A22" s="268" t="s">
        <v>468</v>
      </c>
      <c r="B22" s="269"/>
      <c r="C22" s="208"/>
      <c r="D22" s="208"/>
      <c r="E22" s="208"/>
      <c r="F22" s="208"/>
      <c r="G22" s="209"/>
    </row>
    <row r="23" spans="1:8" ht="13.5" thickBot="1" x14ac:dyDescent="0.25"/>
    <row r="24" spans="1:8" ht="15" x14ac:dyDescent="0.25">
      <c r="A24" s="270" t="s">
        <v>469</v>
      </c>
      <c r="B24" s="271"/>
      <c r="C24" s="213"/>
      <c r="F24" s="181"/>
      <c r="G24" s="181"/>
      <c r="H24" s="181"/>
    </row>
    <row r="25" spans="1:8" ht="15.75" thickBot="1" x14ac:dyDescent="0.3">
      <c r="A25" s="259" t="s">
        <v>470</v>
      </c>
      <c r="B25" s="260"/>
      <c r="C25" s="214"/>
      <c r="F25" s="181"/>
      <c r="G25" s="181"/>
      <c r="H25" s="181"/>
    </row>
    <row r="26" spans="1:8" ht="15" x14ac:dyDescent="0.25">
      <c r="F26" s="181"/>
      <c r="G26" s="181"/>
      <c r="H26" s="181"/>
    </row>
    <row r="27" spans="1:8" ht="15" x14ac:dyDescent="0.25">
      <c r="F27" s="181"/>
      <c r="G27" s="181"/>
      <c r="H27" s="181"/>
    </row>
    <row r="28" spans="1:8" ht="15" x14ac:dyDescent="0.25">
      <c r="F28" s="181"/>
      <c r="G28" s="181"/>
      <c r="H28" s="181"/>
    </row>
    <row r="29" spans="1:8" ht="15" x14ac:dyDescent="0.25">
      <c r="F29" s="181"/>
      <c r="G29" s="181"/>
      <c r="H29" s="181"/>
    </row>
    <row r="30" spans="1:8" ht="15" x14ac:dyDescent="0.25">
      <c r="F30" s="181"/>
      <c r="G30" s="181"/>
      <c r="H30" s="181"/>
    </row>
    <row r="31" spans="1:8" ht="15" x14ac:dyDescent="0.25">
      <c r="F31" s="181"/>
      <c r="G31" s="181"/>
      <c r="H31" s="181"/>
    </row>
  </sheetData>
  <mergeCells count="6">
    <mergeCell ref="A25:B25"/>
    <mergeCell ref="C8:F8"/>
    <mergeCell ref="A20:B20"/>
    <mergeCell ref="A21:B21"/>
    <mergeCell ref="A22:B22"/>
    <mergeCell ref="A24:B24"/>
  </mergeCells>
  <printOptions horizontalCentered="1"/>
  <pageMargins left="0.23622047244094491" right="0.47244094488188981" top="0.98425196850393704" bottom="0.98425196850393704" header="0.51181102362204722" footer="0.51181102362204722"/>
  <pageSetup paperSize="9" orientation="landscape" r:id="rId1"/>
  <headerFooter alignWithMargins="0">
    <oddHeader xml:space="preserve">&amp;R&amp;"Arial,Gras italique"Préparé par Sarah Pérutin </oddHeader>
    <oddFooter>&amp;C&amp;E&amp;F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ED4F8-A7AD-4DE0-AEA4-F96FA9142B18}">
  <dimension ref="A1:I19"/>
  <sheetViews>
    <sheetView workbookViewId="0">
      <selection activeCell="I13" sqref="I13"/>
    </sheetView>
  </sheetViews>
  <sheetFormatPr defaultColWidth="11.42578125" defaultRowHeight="12.75" x14ac:dyDescent="0.2"/>
  <cols>
    <col min="1" max="6" width="11.42578125" style="127"/>
    <col min="7" max="7" width="13.85546875" style="127" bestFit="1" customWidth="1"/>
    <col min="8" max="16384" width="11.42578125" style="127"/>
  </cols>
  <sheetData>
    <row r="1" spans="1:9" ht="15.75" x14ac:dyDescent="0.25">
      <c r="A1" s="215" t="s">
        <v>477</v>
      </c>
      <c r="B1" s="216"/>
      <c r="C1" s="216"/>
      <c r="D1" s="216"/>
      <c r="E1" s="216"/>
      <c r="F1" s="216"/>
      <c r="G1" s="216"/>
      <c r="H1" s="217"/>
      <c r="I1" s="217"/>
    </row>
    <row r="2" spans="1:9" x14ac:dyDescent="0.2">
      <c r="A2" s="216"/>
      <c r="B2" s="216"/>
      <c r="C2" s="216"/>
      <c r="D2" s="216"/>
      <c r="E2" s="216"/>
      <c r="F2" s="216"/>
      <c r="G2" s="216"/>
      <c r="H2" s="217"/>
      <c r="I2" s="217"/>
    </row>
    <row r="3" spans="1:9" x14ac:dyDescent="0.2">
      <c r="A3" s="218" t="s">
        <v>478</v>
      </c>
      <c r="B3" s="219"/>
      <c r="C3" s="220"/>
      <c r="D3" s="220"/>
      <c r="E3" s="220"/>
      <c r="F3" s="220"/>
      <c r="G3" s="221"/>
      <c r="H3" s="217"/>
      <c r="I3" s="217"/>
    </row>
    <row r="4" spans="1:9" x14ac:dyDescent="0.2">
      <c r="A4" s="222"/>
      <c r="B4" s="220"/>
      <c r="C4" s="223" t="s">
        <v>479</v>
      </c>
      <c r="D4" s="223" t="s">
        <v>480</v>
      </c>
      <c r="E4" s="223" t="s">
        <v>481</v>
      </c>
      <c r="F4" s="223" t="s">
        <v>482</v>
      </c>
      <c r="G4" s="224" t="s">
        <v>483</v>
      </c>
      <c r="H4" s="217"/>
      <c r="I4" s="217"/>
    </row>
    <row r="5" spans="1:9" x14ac:dyDescent="0.2">
      <c r="A5" s="225"/>
      <c r="B5" s="226"/>
      <c r="C5" s="227"/>
      <c r="D5" s="227"/>
      <c r="E5" s="227"/>
      <c r="F5" s="227"/>
      <c r="G5" s="228"/>
      <c r="H5" s="217"/>
      <c r="I5" s="217"/>
    </row>
    <row r="6" spans="1:9" x14ac:dyDescent="0.2">
      <c r="A6" s="229" t="s">
        <v>35</v>
      </c>
      <c r="C6" s="230">
        <v>50000</v>
      </c>
      <c r="D6" s="230">
        <v>42000</v>
      </c>
      <c r="E6" s="230">
        <v>60000</v>
      </c>
      <c r="F6" s="230">
        <v>55000</v>
      </c>
      <c r="G6" s="241"/>
      <c r="H6" s="217"/>
      <c r="I6" s="217"/>
    </row>
    <row r="7" spans="1:9" x14ac:dyDescent="0.2">
      <c r="A7" s="229" t="s">
        <v>484</v>
      </c>
      <c r="C7" s="230">
        <v>1000</v>
      </c>
      <c r="D7" s="230">
        <v>1300</v>
      </c>
      <c r="E7" s="230">
        <v>2200</v>
      </c>
      <c r="F7" s="230">
        <v>2500</v>
      </c>
      <c r="G7" s="241"/>
      <c r="H7" s="217"/>
      <c r="I7" s="217"/>
    </row>
    <row r="8" spans="1:9" x14ac:dyDescent="0.2">
      <c r="A8" s="231" t="s">
        <v>38</v>
      </c>
      <c r="B8" s="232"/>
      <c r="C8" s="242"/>
      <c r="D8" s="242"/>
      <c r="E8" s="242"/>
      <c r="F8" s="242"/>
      <c r="G8" s="241"/>
      <c r="H8" s="217"/>
      <c r="I8" s="217"/>
    </row>
    <row r="9" spans="1:9" x14ac:dyDescent="0.2">
      <c r="A9" s="233"/>
      <c r="B9" s="234"/>
      <c r="C9" s="235"/>
      <c r="D9" s="235"/>
      <c r="E9" s="235"/>
      <c r="F9" s="235"/>
      <c r="G9" s="241"/>
      <c r="H9" s="217"/>
      <c r="I9" s="217"/>
    </row>
    <row r="10" spans="1:9" x14ac:dyDescent="0.2">
      <c r="A10" s="229" t="s">
        <v>485</v>
      </c>
      <c r="B10" s="236">
        <v>0.18</v>
      </c>
      <c r="C10" s="243"/>
      <c r="D10" s="243"/>
      <c r="E10" s="243"/>
      <c r="F10" s="243"/>
      <c r="G10" s="241"/>
      <c r="H10" s="217"/>
      <c r="I10" s="217"/>
    </row>
    <row r="11" spans="1:9" x14ac:dyDescent="0.2">
      <c r="A11" s="229" t="s">
        <v>486</v>
      </c>
      <c r="C11" s="237">
        <v>16000</v>
      </c>
      <c r="D11" s="237">
        <v>16000</v>
      </c>
      <c r="E11" s="237">
        <v>16000</v>
      </c>
      <c r="F11" s="237">
        <v>16000</v>
      </c>
      <c r="G11" s="241"/>
      <c r="H11" s="217"/>
      <c r="I11" s="217"/>
    </row>
    <row r="12" spans="1:9" x14ac:dyDescent="0.2">
      <c r="A12" s="229" t="s">
        <v>487</v>
      </c>
      <c r="C12" s="237">
        <v>6000</v>
      </c>
      <c r="D12" s="237">
        <v>6000</v>
      </c>
      <c r="E12" s="237">
        <v>6000</v>
      </c>
      <c r="F12" s="237">
        <v>6000</v>
      </c>
      <c r="G12" s="241"/>
      <c r="H12" s="217"/>
      <c r="I12" s="217"/>
    </row>
    <row r="13" spans="1:9" x14ac:dyDescent="0.2">
      <c r="A13" s="229" t="s">
        <v>488</v>
      </c>
      <c r="C13" s="237">
        <v>4000</v>
      </c>
      <c r="D13" s="237">
        <v>4000</v>
      </c>
      <c r="E13" s="237">
        <v>4000</v>
      </c>
      <c r="F13" s="237">
        <v>4000</v>
      </c>
      <c r="G13" s="241"/>
      <c r="H13" s="217"/>
      <c r="I13" s="217"/>
    </row>
    <row r="14" spans="1:9" x14ac:dyDescent="0.2">
      <c r="A14" s="229" t="s">
        <v>489</v>
      </c>
      <c r="C14" s="237">
        <v>1000</v>
      </c>
      <c r="D14" s="237">
        <v>1000</v>
      </c>
      <c r="E14" s="237">
        <v>1000</v>
      </c>
      <c r="F14" s="237">
        <v>1000</v>
      </c>
      <c r="G14" s="241"/>
      <c r="H14" s="217"/>
      <c r="I14" s="217"/>
    </row>
    <row r="15" spans="1:9" x14ac:dyDescent="0.2">
      <c r="A15" s="229"/>
      <c r="C15" s="238"/>
      <c r="D15" s="238"/>
      <c r="E15" s="238"/>
      <c r="F15" s="238"/>
      <c r="G15" s="185"/>
      <c r="H15" s="217"/>
      <c r="I15" s="217"/>
    </row>
    <row r="16" spans="1:9" ht="21.75" customHeight="1" x14ac:dyDescent="0.2">
      <c r="A16" s="239" t="s">
        <v>490</v>
      </c>
      <c r="B16" s="240"/>
      <c r="C16" s="242"/>
      <c r="D16" s="242"/>
      <c r="E16" s="242"/>
      <c r="F16" s="242"/>
      <c r="G16" s="244"/>
      <c r="H16" s="217"/>
      <c r="I16" s="217"/>
    </row>
    <row r="17" spans="1:9" x14ac:dyDescent="0.2">
      <c r="A17" s="217"/>
      <c r="B17" s="217"/>
      <c r="C17" s="217"/>
      <c r="D17" s="217"/>
      <c r="E17" s="217"/>
      <c r="F17" s="217"/>
      <c r="G17" s="217"/>
      <c r="H17" s="217"/>
      <c r="I17" s="217"/>
    </row>
    <row r="18" spans="1:9" x14ac:dyDescent="0.2">
      <c r="A18" s="217"/>
      <c r="B18" s="217"/>
      <c r="C18" s="217"/>
      <c r="D18" s="217"/>
      <c r="E18" s="217"/>
      <c r="F18" s="217"/>
      <c r="G18" s="217"/>
      <c r="H18" s="217"/>
      <c r="I18" s="217"/>
    </row>
    <row r="19" spans="1:9" x14ac:dyDescent="0.2">
      <c r="A19" s="217"/>
      <c r="B19" s="217"/>
      <c r="C19" s="217"/>
      <c r="D19" s="217"/>
      <c r="E19" s="217"/>
      <c r="F19" s="217"/>
      <c r="G19" s="217"/>
      <c r="H19" s="217"/>
      <c r="I19" s="217"/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workbookViewId="0">
      <selection activeCell="C12" sqref="C12"/>
    </sheetView>
  </sheetViews>
  <sheetFormatPr defaultColWidth="11.42578125" defaultRowHeight="21" customHeight="1" x14ac:dyDescent="0.2"/>
  <cols>
    <col min="1" max="1" width="30.42578125" style="51" customWidth="1"/>
    <col min="2" max="4" width="11" style="51" customWidth="1"/>
    <col min="5" max="5" width="14.28515625" style="51" customWidth="1"/>
    <col min="6" max="8" width="11" style="51" customWidth="1"/>
    <col min="9" max="9" width="14.28515625" style="51" customWidth="1"/>
    <col min="10" max="12" width="11" style="51" customWidth="1"/>
    <col min="13" max="13" width="14.28515625" style="51" customWidth="1"/>
    <col min="14" max="16" width="11" style="51" customWidth="1"/>
    <col min="17" max="18" width="14.28515625" style="51" customWidth="1"/>
    <col min="19" max="16384" width="11.42578125" style="51"/>
  </cols>
  <sheetData>
    <row r="1" spans="1:18" ht="51.75" customHeight="1" thickBot="1" x14ac:dyDescent="0.55000000000000004">
      <c r="A1" s="49" t="s">
        <v>199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ht="35.25" customHeight="1" thickBot="1" x14ac:dyDescent="0.55000000000000004">
      <c r="A2" s="60" t="s">
        <v>200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31.5" customHeight="1" x14ac:dyDescent="0.2">
      <c r="A3" s="160" t="s">
        <v>201</v>
      </c>
      <c r="B3" s="161" t="s">
        <v>46</v>
      </c>
      <c r="C3" s="161" t="s">
        <v>47</v>
      </c>
      <c r="D3" s="161" t="s">
        <v>48</v>
      </c>
      <c r="E3" s="161" t="s">
        <v>68</v>
      </c>
      <c r="F3" s="161" t="s">
        <v>69</v>
      </c>
      <c r="G3" s="161" t="s">
        <v>70</v>
      </c>
      <c r="H3" s="161" t="s">
        <v>71</v>
      </c>
      <c r="I3" s="161" t="s">
        <v>72</v>
      </c>
      <c r="J3" s="161" t="s">
        <v>73</v>
      </c>
      <c r="K3" s="161" t="s">
        <v>74</v>
      </c>
      <c r="L3" s="161" t="s">
        <v>75</v>
      </c>
      <c r="M3" s="161" t="s">
        <v>76</v>
      </c>
      <c r="N3" s="161" t="s">
        <v>77</v>
      </c>
      <c r="O3" s="161" t="s">
        <v>78</v>
      </c>
      <c r="P3" s="161" t="s">
        <v>79</v>
      </c>
      <c r="Q3" s="161" t="s">
        <v>80</v>
      </c>
      <c r="R3" s="162" t="s">
        <v>3</v>
      </c>
    </row>
    <row r="4" spans="1:18" ht="24" customHeight="1" x14ac:dyDescent="0.2">
      <c r="A4" s="52" t="s">
        <v>202</v>
      </c>
      <c r="B4" s="53">
        <v>100</v>
      </c>
      <c r="C4" s="53">
        <v>308</v>
      </c>
      <c r="D4" s="53">
        <v>102</v>
      </c>
      <c r="E4" s="163">
        <f t="shared" ref="E4:E12" si="0">SUM(B4:D4)</f>
        <v>510</v>
      </c>
      <c r="F4" s="53">
        <v>103</v>
      </c>
      <c r="G4" s="53">
        <v>104</v>
      </c>
      <c r="H4" s="53">
        <v>105</v>
      </c>
      <c r="I4" s="163">
        <f t="shared" ref="I4:I12" si="1">SUM(F4:H4)</f>
        <v>312</v>
      </c>
      <c r="J4" s="53">
        <v>106</v>
      </c>
      <c r="K4" s="53">
        <v>107</v>
      </c>
      <c r="L4" s="53">
        <v>108</v>
      </c>
      <c r="M4" s="163">
        <f t="shared" ref="M4:M12" si="2">SUM(J4:L4)</f>
        <v>321</v>
      </c>
      <c r="N4" s="53">
        <v>109</v>
      </c>
      <c r="O4" s="53">
        <v>110</v>
      </c>
      <c r="P4" s="53">
        <v>111</v>
      </c>
      <c r="Q4" s="163">
        <f t="shared" ref="Q4:Q12" si="3">SUM(N4:P4)</f>
        <v>330</v>
      </c>
      <c r="R4" s="164">
        <f t="shared" ref="R4:R10" si="4">SUM(Q4,M4,I4,E4)</f>
        <v>1473</v>
      </c>
    </row>
    <row r="5" spans="1:18" ht="24" customHeight="1" x14ac:dyDescent="0.2">
      <c r="A5" s="52" t="s">
        <v>203</v>
      </c>
      <c r="B5" s="53">
        <v>200</v>
      </c>
      <c r="C5" s="53">
        <v>201</v>
      </c>
      <c r="D5" s="53">
        <v>202</v>
      </c>
      <c r="E5" s="163">
        <f t="shared" si="0"/>
        <v>603</v>
      </c>
      <c r="F5" s="53">
        <v>203</v>
      </c>
      <c r="G5" s="53">
        <v>204</v>
      </c>
      <c r="H5" s="53">
        <v>205</v>
      </c>
      <c r="I5" s="163">
        <f t="shared" si="1"/>
        <v>612</v>
      </c>
      <c r="J5" s="53">
        <v>206</v>
      </c>
      <c r="K5" s="53">
        <v>207</v>
      </c>
      <c r="L5" s="53">
        <v>208</v>
      </c>
      <c r="M5" s="163">
        <f t="shared" si="2"/>
        <v>621</v>
      </c>
      <c r="N5" s="53">
        <v>209</v>
      </c>
      <c r="O5" s="53">
        <v>210</v>
      </c>
      <c r="P5" s="53">
        <v>215</v>
      </c>
      <c r="Q5" s="163">
        <f t="shared" si="3"/>
        <v>634</v>
      </c>
      <c r="R5" s="164">
        <f t="shared" si="4"/>
        <v>2470</v>
      </c>
    </row>
    <row r="6" spans="1:18" ht="24" customHeight="1" x14ac:dyDescent="0.2">
      <c r="A6" s="54" t="s">
        <v>204</v>
      </c>
      <c r="B6" s="53">
        <v>150</v>
      </c>
      <c r="C6" s="53">
        <v>308</v>
      </c>
      <c r="D6" s="53">
        <v>152</v>
      </c>
      <c r="E6" s="163">
        <f t="shared" si="0"/>
        <v>610</v>
      </c>
      <c r="F6" s="53">
        <v>153</v>
      </c>
      <c r="G6" s="53">
        <v>154</v>
      </c>
      <c r="H6" s="53">
        <v>155</v>
      </c>
      <c r="I6" s="163">
        <f t="shared" si="1"/>
        <v>462</v>
      </c>
      <c r="J6" s="53">
        <v>156</v>
      </c>
      <c r="K6" s="53">
        <v>157</v>
      </c>
      <c r="L6" s="53">
        <v>158</v>
      </c>
      <c r="M6" s="163">
        <f t="shared" si="2"/>
        <v>471</v>
      </c>
      <c r="N6" s="53">
        <v>159</v>
      </c>
      <c r="O6" s="53">
        <v>160</v>
      </c>
      <c r="P6" s="53">
        <v>161</v>
      </c>
      <c r="Q6" s="163">
        <f t="shared" si="3"/>
        <v>480</v>
      </c>
      <c r="R6" s="164">
        <f t="shared" si="4"/>
        <v>2023</v>
      </c>
    </row>
    <row r="7" spans="1:18" ht="24" customHeight="1" x14ac:dyDescent="0.2">
      <c r="A7" s="52" t="s">
        <v>205</v>
      </c>
      <c r="B7" s="53">
        <v>500</v>
      </c>
      <c r="C7" s="53">
        <v>501</v>
      </c>
      <c r="D7" s="53">
        <v>502</v>
      </c>
      <c r="E7" s="163">
        <f t="shared" si="0"/>
        <v>1503</v>
      </c>
      <c r="F7" s="53">
        <v>303</v>
      </c>
      <c r="G7" s="53">
        <v>504</v>
      </c>
      <c r="H7" s="53">
        <v>255</v>
      </c>
      <c r="I7" s="163">
        <f t="shared" si="1"/>
        <v>1062</v>
      </c>
      <c r="J7" s="53">
        <v>308</v>
      </c>
      <c r="K7" s="53">
        <v>307</v>
      </c>
      <c r="L7" s="53">
        <v>508</v>
      </c>
      <c r="M7" s="163">
        <f t="shared" si="2"/>
        <v>1123</v>
      </c>
      <c r="N7" s="53">
        <v>509</v>
      </c>
      <c r="O7" s="53">
        <v>510</v>
      </c>
      <c r="P7" s="53">
        <v>527</v>
      </c>
      <c r="Q7" s="163">
        <f t="shared" si="3"/>
        <v>1546</v>
      </c>
      <c r="R7" s="164">
        <f t="shared" si="4"/>
        <v>5234</v>
      </c>
    </row>
    <row r="8" spans="1:18" ht="24" customHeight="1" x14ac:dyDescent="0.2">
      <c r="A8" s="52" t="s">
        <v>206</v>
      </c>
      <c r="B8" s="53">
        <v>350</v>
      </c>
      <c r="C8" s="53">
        <v>351</v>
      </c>
      <c r="D8" s="53">
        <v>352</v>
      </c>
      <c r="E8" s="163">
        <f t="shared" si="0"/>
        <v>1053</v>
      </c>
      <c r="F8" s="53">
        <v>353</v>
      </c>
      <c r="G8" s="53">
        <v>354</v>
      </c>
      <c r="H8" s="53">
        <v>355</v>
      </c>
      <c r="I8" s="163">
        <f t="shared" si="1"/>
        <v>1062</v>
      </c>
      <c r="J8" s="53">
        <v>356</v>
      </c>
      <c r="K8" s="53">
        <v>357</v>
      </c>
      <c r="L8" s="53">
        <v>358</v>
      </c>
      <c r="M8" s="163">
        <f t="shared" si="2"/>
        <v>1071</v>
      </c>
      <c r="N8" s="53">
        <v>359</v>
      </c>
      <c r="O8" s="53">
        <v>360</v>
      </c>
      <c r="P8" s="53">
        <v>361</v>
      </c>
      <c r="Q8" s="163">
        <f t="shared" si="3"/>
        <v>1080</v>
      </c>
      <c r="R8" s="164">
        <f t="shared" si="4"/>
        <v>4266</v>
      </c>
    </row>
    <row r="9" spans="1:18" ht="24" customHeight="1" x14ac:dyDescent="0.2">
      <c r="A9" s="52" t="s">
        <v>207</v>
      </c>
      <c r="B9" s="159" t="s">
        <v>397</v>
      </c>
      <c r="C9" s="53">
        <v>500</v>
      </c>
      <c r="D9" s="53">
        <v>177</v>
      </c>
      <c r="E9" s="163">
        <f>SUM(B9:D9)</f>
        <v>677</v>
      </c>
      <c r="F9" s="53">
        <v>178</v>
      </c>
      <c r="G9" s="53">
        <v>179</v>
      </c>
      <c r="H9" s="53">
        <v>180</v>
      </c>
      <c r="I9" s="163">
        <f t="shared" si="1"/>
        <v>537</v>
      </c>
      <c r="J9" s="53">
        <v>181</v>
      </c>
      <c r="K9" s="53">
        <v>257</v>
      </c>
      <c r="L9" s="53">
        <v>183</v>
      </c>
      <c r="M9" s="163">
        <f t="shared" si="2"/>
        <v>621</v>
      </c>
      <c r="N9" s="53">
        <v>184</v>
      </c>
      <c r="O9" s="53">
        <v>185</v>
      </c>
      <c r="P9" s="53">
        <v>369</v>
      </c>
      <c r="Q9" s="163">
        <f t="shared" si="3"/>
        <v>738</v>
      </c>
      <c r="R9" s="164">
        <f t="shared" si="4"/>
        <v>2573</v>
      </c>
    </row>
    <row r="10" spans="1:18" ht="24" customHeight="1" x14ac:dyDescent="0.2">
      <c r="A10" s="52" t="s">
        <v>208</v>
      </c>
      <c r="B10" s="53">
        <v>325</v>
      </c>
      <c r="C10" s="53">
        <v>326</v>
      </c>
      <c r="D10" s="53">
        <v>327</v>
      </c>
      <c r="E10" s="163">
        <f t="shared" si="0"/>
        <v>978</v>
      </c>
      <c r="F10" s="53">
        <v>328</v>
      </c>
      <c r="G10" s="53">
        <v>329</v>
      </c>
      <c r="H10" s="53">
        <v>330</v>
      </c>
      <c r="I10" s="163">
        <f t="shared" si="1"/>
        <v>987</v>
      </c>
      <c r="J10" s="53">
        <v>331</v>
      </c>
      <c r="K10" s="53">
        <v>358</v>
      </c>
      <c r="L10" s="53">
        <v>333</v>
      </c>
      <c r="M10" s="163">
        <f t="shared" si="2"/>
        <v>1022</v>
      </c>
      <c r="N10" s="53">
        <v>334</v>
      </c>
      <c r="O10" s="53">
        <v>335</v>
      </c>
      <c r="P10" s="53">
        <v>336</v>
      </c>
      <c r="Q10" s="163">
        <f t="shared" si="3"/>
        <v>1005</v>
      </c>
      <c r="R10" s="164">
        <f t="shared" si="4"/>
        <v>3992</v>
      </c>
    </row>
    <row r="11" spans="1:18" ht="24" customHeight="1" x14ac:dyDescent="0.2">
      <c r="A11" s="52" t="s">
        <v>209</v>
      </c>
      <c r="B11" s="53">
        <v>410</v>
      </c>
      <c r="C11" s="51">
        <v>175</v>
      </c>
      <c r="D11" s="53">
        <v>412</v>
      </c>
      <c r="E11" s="163">
        <f t="shared" si="0"/>
        <v>997</v>
      </c>
      <c r="F11" s="53">
        <v>413</v>
      </c>
      <c r="G11" s="53">
        <v>414</v>
      </c>
      <c r="H11" s="53">
        <v>415</v>
      </c>
      <c r="I11" s="163">
        <f t="shared" si="1"/>
        <v>1242</v>
      </c>
      <c r="J11" s="53">
        <v>416</v>
      </c>
      <c r="K11" s="53">
        <v>417</v>
      </c>
      <c r="L11" s="53">
        <v>418</v>
      </c>
      <c r="M11" s="163">
        <f t="shared" si="2"/>
        <v>1251</v>
      </c>
      <c r="N11" s="53">
        <v>419</v>
      </c>
      <c r="O11" s="53">
        <v>420</v>
      </c>
      <c r="P11" s="53">
        <v>435</v>
      </c>
      <c r="Q11" s="163">
        <f t="shared" si="3"/>
        <v>1274</v>
      </c>
      <c r="R11" s="164">
        <f>SUM(Q11,M11,I11,E11)</f>
        <v>4764</v>
      </c>
    </row>
    <row r="12" spans="1:18" ht="24" customHeight="1" thickBot="1" x14ac:dyDescent="0.25">
      <c r="A12" s="167" t="s">
        <v>31</v>
      </c>
      <c r="B12" s="165">
        <f>SUM(B4:B11)</f>
        <v>2035</v>
      </c>
      <c r="C12" s="165">
        <f>SUM(C4:C11)</f>
        <v>2670</v>
      </c>
      <c r="D12" s="165">
        <f>SUM(D4:D11)</f>
        <v>2226</v>
      </c>
      <c r="E12" s="165">
        <f t="shared" si="0"/>
        <v>6931</v>
      </c>
      <c r="F12" s="165">
        <f>SUM(F4:F11)</f>
        <v>2034</v>
      </c>
      <c r="G12" s="165">
        <f>SUM(G4:G11)</f>
        <v>2242</v>
      </c>
      <c r="H12" s="165">
        <f>SUM(H4:H11)</f>
        <v>2000</v>
      </c>
      <c r="I12" s="165">
        <f t="shared" si="1"/>
        <v>6276</v>
      </c>
      <c r="J12" s="165">
        <f>SUM(J4:J11)</f>
        <v>2060</v>
      </c>
      <c r="K12" s="165">
        <f>SUM(K4:K11)</f>
        <v>2167</v>
      </c>
      <c r="L12" s="165">
        <f>SUM(L4:L11)</f>
        <v>2274</v>
      </c>
      <c r="M12" s="165">
        <f t="shared" si="2"/>
        <v>6501</v>
      </c>
      <c r="N12" s="165">
        <f>SUM(N4:N11)</f>
        <v>2282</v>
      </c>
      <c r="O12" s="165">
        <f>SUM(O4:O11)</f>
        <v>2290</v>
      </c>
      <c r="P12" s="165">
        <f>SUM(P4:P11)</f>
        <v>2515</v>
      </c>
      <c r="Q12" s="165">
        <f t="shared" si="3"/>
        <v>7087</v>
      </c>
      <c r="R12" s="166">
        <f>SUM(Q12,M12,I12,E12)</f>
        <v>26795</v>
      </c>
    </row>
    <row r="14" spans="1:18" customFormat="1" ht="21" customHeight="1" x14ac:dyDescent="0.2"/>
    <row r="15" spans="1:18" customFormat="1" ht="21" customHeight="1" x14ac:dyDescent="0.2"/>
    <row r="16" spans="1:18" customFormat="1" ht="21" customHeight="1" x14ac:dyDescent="0.2"/>
    <row r="17" customFormat="1" ht="21" customHeight="1" x14ac:dyDescent="0.2"/>
    <row r="18" customFormat="1" ht="21" customHeight="1" x14ac:dyDescent="0.2"/>
    <row r="19" customFormat="1" ht="21" customHeight="1" x14ac:dyDescent="0.2"/>
    <row r="20" customFormat="1" ht="21" customHeight="1" x14ac:dyDescent="0.2"/>
  </sheetData>
  <phoneticPr fontId="14" type="noConversion"/>
  <pageMargins left="0.78740157499999996" right="0.78740157499999996" top="0.984251969" bottom="0.984251969" header="0.4921259845" footer="0.4921259845"/>
  <pageSetup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6"/>
  <sheetViews>
    <sheetView workbookViewId="0">
      <selection activeCell="F10" sqref="F10"/>
    </sheetView>
  </sheetViews>
  <sheetFormatPr defaultColWidth="11.42578125" defaultRowHeight="16.5" customHeight="1" x14ac:dyDescent="0.2"/>
  <cols>
    <col min="1" max="1" width="8.7109375" customWidth="1"/>
    <col min="2" max="3" width="13.7109375" customWidth="1"/>
    <col min="4" max="4" width="15.85546875" customWidth="1"/>
    <col min="5" max="5" width="12.85546875" customWidth="1"/>
    <col min="6" max="6" width="10.7109375" customWidth="1"/>
    <col min="7" max="7" width="12.85546875" customWidth="1"/>
    <col min="8" max="8" width="14" customWidth="1"/>
  </cols>
  <sheetData>
    <row r="1" spans="1:8" s="134" customFormat="1" ht="25.5" customHeight="1" x14ac:dyDescent="0.25">
      <c r="A1" s="134" t="s">
        <v>252</v>
      </c>
      <c r="B1" s="134" t="s">
        <v>7</v>
      </c>
      <c r="C1" s="134" t="s">
        <v>8</v>
      </c>
      <c r="D1" s="83" t="s">
        <v>9</v>
      </c>
      <c r="E1" s="134" t="s">
        <v>10</v>
      </c>
      <c r="F1" s="134" t="s">
        <v>253</v>
      </c>
      <c r="G1" s="135" t="s">
        <v>11</v>
      </c>
      <c r="H1" s="134" t="s">
        <v>254</v>
      </c>
    </row>
    <row r="2" spans="1:8" s="84" customFormat="1" ht="16.5" customHeight="1" x14ac:dyDescent="0.2">
      <c r="A2" s="84">
        <v>95</v>
      </c>
      <c r="B2" s="84" t="s">
        <v>285</v>
      </c>
      <c r="C2" s="84" t="s">
        <v>286</v>
      </c>
      <c r="D2" s="85" t="s">
        <v>13</v>
      </c>
      <c r="E2" s="84" t="s">
        <v>258</v>
      </c>
      <c r="F2" s="84">
        <v>44</v>
      </c>
      <c r="G2" s="136">
        <v>21.5</v>
      </c>
      <c r="H2" s="86"/>
    </row>
    <row r="3" spans="1:8" s="84" customFormat="1" ht="16.5" customHeight="1" x14ac:dyDescent="0.2">
      <c r="A3" s="84">
        <v>60</v>
      </c>
      <c r="B3" s="84" t="s">
        <v>294</v>
      </c>
      <c r="C3" s="84" t="s">
        <v>336</v>
      </c>
      <c r="D3" s="85" t="s">
        <v>13</v>
      </c>
      <c r="E3" s="84" t="s">
        <v>17</v>
      </c>
      <c r="F3" s="84">
        <v>40</v>
      </c>
      <c r="G3" s="136">
        <v>19.5</v>
      </c>
      <c r="H3" s="86"/>
    </row>
    <row r="4" spans="1:8" s="84" customFormat="1" ht="16.5" customHeight="1" x14ac:dyDescent="0.2">
      <c r="A4" s="84">
        <v>90</v>
      </c>
      <c r="B4" s="84" t="s">
        <v>284</v>
      </c>
      <c r="C4" s="84" t="s">
        <v>283</v>
      </c>
      <c r="D4" s="85" t="s">
        <v>13</v>
      </c>
      <c r="E4" s="84" t="s">
        <v>260</v>
      </c>
      <c r="F4" s="84">
        <v>44</v>
      </c>
      <c r="G4" s="136">
        <v>32.5</v>
      </c>
      <c r="H4" s="86"/>
    </row>
    <row r="5" spans="1:8" s="84" customFormat="1" ht="16.5" customHeight="1" x14ac:dyDescent="0.2">
      <c r="A5" s="84">
        <v>200</v>
      </c>
      <c r="B5" s="84" t="s">
        <v>314</v>
      </c>
      <c r="C5" s="84" t="s">
        <v>315</v>
      </c>
      <c r="D5" s="85" t="s">
        <v>54</v>
      </c>
      <c r="E5" s="84" t="s">
        <v>260</v>
      </c>
      <c r="F5" s="84">
        <v>44</v>
      </c>
      <c r="G5" s="136">
        <v>41.75</v>
      </c>
      <c r="H5" s="86"/>
    </row>
    <row r="6" spans="1:8" s="84" customFormat="1" ht="16.5" customHeight="1" x14ac:dyDescent="0.2">
      <c r="A6" s="84">
        <v>115</v>
      </c>
      <c r="B6" s="84" t="s">
        <v>255</v>
      </c>
      <c r="C6" s="84" t="s">
        <v>256</v>
      </c>
      <c r="D6" s="85" t="s">
        <v>257</v>
      </c>
      <c r="E6" s="84" t="s">
        <v>258</v>
      </c>
      <c r="F6" s="84">
        <v>40</v>
      </c>
      <c r="G6" s="136">
        <v>26</v>
      </c>
      <c r="H6" s="86"/>
    </row>
    <row r="7" spans="1:8" s="84" customFormat="1" ht="16.5" customHeight="1" x14ac:dyDescent="0.2">
      <c r="A7" s="84">
        <v>10</v>
      </c>
      <c r="B7" s="84" t="s">
        <v>295</v>
      </c>
      <c r="C7" s="84" t="s">
        <v>296</v>
      </c>
      <c r="D7" s="168" t="s">
        <v>398</v>
      </c>
      <c r="E7" s="84" t="s">
        <v>258</v>
      </c>
      <c r="F7" s="84">
        <v>40</v>
      </c>
      <c r="G7" s="136">
        <v>15.75</v>
      </c>
      <c r="H7" s="86"/>
    </row>
    <row r="8" spans="1:8" s="84" customFormat="1" ht="16.5" customHeight="1" x14ac:dyDescent="0.2">
      <c r="A8" s="84">
        <v>180</v>
      </c>
      <c r="B8" s="84" t="s">
        <v>287</v>
      </c>
      <c r="C8" s="84" t="s">
        <v>326</v>
      </c>
      <c r="D8" s="85" t="s">
        <v>12</v>
      </c>
      <c r="E8" s="84" t="s">
        <v>17</v>
      </c>
      <c r="F8" s="84">
        <v>44</v>
      </c>
      <c r="G8" s="136">
        <v>16</v>
      </c>
      <c r="H8" s="86"/>
    </row>
    <row r="9" spans="1:8" s="84" customFormat="1" ht="16.5" customHeight="1" x14ac:dyDescent="0.2">
      <c r="A9" s="84">
        <v>65</v>
      </c>
      <c r="B9" s="84" t="s">
        <v>335</v>
      </c>
      <c r="C9" s="84" t="s">
        <v>336</v>
      </c>
      <c r="D9" s="85" t="s">
        <v>13</v>
      </c>
      <c r="E9" s="84" t="s">
        <v>260</v>
      </c>
      <c r="F9" s="84">
        <v>40</v>
      </c>
      <c r="G9" s="136">
        <v>16.25</v>
      </c>
      <c r="H9" s="86"/>
    </row>
    <row r="10" spans="1:8" s="84" customFormat="1" ht="16.5" customHeight="1" x14ac:dyDescent="0.2">
      <c r="A10" s="84">
        <v>135</v>
      </c>
      <c r="B10" s="84" t="s">
        <v>340</v>
      </c>
      <c r="C10" s="84" t="s">
        <v>341</v>
      </c>
      <c r="D10" s="85" t="s">
        <v>263</v>
      </c>
      <c r="E10" s="84" t="s">
        <v>15</v>
      </c>
      <c r="F10" s="84">
        <v>44</v>
      </c>
      <c r="G10" s="136">
        <v>16.5</v>
      </c>
      <c r="H10" s="86"/>
    </row>
    <row r="11" spans="1:8" s="84" customFormat="1" ht="16.5" customHeight="1" x14ac:dyDescent="0.2">
      <c r="A11" s="84">
        <v>250</v>
      </c>
      <c r="B11" s="84" t="s">
        <v>294</v>
      </c>
      <c r="C11" s="85" t="s">
        <v>292</v>
      </c>
      <c r="D11" s="85" t="s">
        <v>13</v>
      </c>
      <c r="E11" s="85" t="s">
        <v>266</v>
      </c>
      <c r="F11" s="85">
        <v>20</v>
      </c>
      <c r="G11" s="136">
        <v>16.75</v>
      </c>
      <c r="H11" s="86"/>
    </row>
    <row r="12" spans="1:8" s="84" customFormat="1" ht="16.5" customHeight="1" x14ac:dyDescent="0.2">
      <c r="A12" s="84">
        <v>210</v>
      </c>
      <c r="B12" s="84" t="s">
        <v>276</v>
      </c>
      <c r="C12" s="84" t="s">
        <v>277</v>
      </c>
      <c r="D12" s="85" t="s">
        <v>12</v>
      </c>
      <c r="E12" s="84" t="s">
        <v>17</v>
      </c>
      <c r="F12" s="84">
        <v>44</v>
      </c>
      <c r="G12" s="136">
        <v>17</v>
      </c>
      <c r="H12" s="86"/>
    </row>
    <row r="13" spans="1:8" s="84" customFormat="1" ht="16.5" customHeight="1" x14ac:dyDescent="0.2">
      <c r="A13" s="84">
        <v>245</v>
      </c>
      <c r="B13" s="85" t="s">
        <v>264</v>
      </c>
      <c r="C13" s="85" t="s">
        <v>265</v>
      </c>
      <c r="D13" s="85" t="s">
        <v>13</v>
      </c>
      <c r="E13" s="85" t="s">
        <v>266</v>
      </c>
      <c r="F13" s="85">
        <v>40</v>
      </c>
      <c r="G13" s="136">
        <v>17.25</v>
      </c>
      <c r="H13" s="86"/>
    </row>
    <row r="14" spans="1:8" s="84" customFormat="1" ht="16.5" customHeight="1" x14ac:dyDescent="0.2">
      <c r="A14" s="84">
        <v>255</v>
      </c>
      <c r="B14" s="85" t="s">
        <v>267</v>
      </c>
      <c r="C14" s="84" t="s">
        <v>18</v>
      </c>
      <c r="D14" s="85" t="s">
        <v>13</v>
      </c>
      <c r="E14" s="85" t="s">
        <v>266</v>
      </c>
      <c r="F14" s="85">
        <v>40</v>
      </c>
      <c r="G14" s="136">
        <v>17.5</v>
      </c>
      <c r="H14" s="86"/>
    </row>
    <row r="15" spans="1:8" s="84" customFormat="1" ht="16.5" customHeight="1" x14ac:dyDescent="0.2">
      <c r="A15" s="84">
        <v>175</v>
      </c>
      <c r="B15" s="84" t="s">
        <v>287</v>
      </c>
      <c r="C15" s="84" t="s">
        <v>327</v>
      </c>
      <c r="D15" s="168" t="s">
        <v>398</v>
      </c>
      <c r="E15" s="84" t="s">
        <v>15</v>
      </c>
      <c r="F15" s="84">
        <v>40</v>
      </c>
      <c r="G15" s="136">
        <v>30</v>
      </c>
      <c r="H15" s="86"/>
    </row>
    <row r="16" spans="1:8" s="84" customFormat="1" ht="16.5" customHeight="1" x14ac:dyDescent="0.2">
      <c r="A16" s="84">
        <v>260</v>
      </c>
      <c r="B16" s="84" t="s">
        <v>287</v>
      </c>
      <c r="C16" s="85" t="s">
        <v>288</v>
      </c>
      <c r="D16" s="85" t="s">
        <v>13</v>
      </c>
      <c r="E16" s="85" t="s">
        <v>266</v>
      </c>
      <c r="F16" s="85">
        <v>36</v>
      </c>
      <c r="G16" s="136">
        <v>19.25</v>
      </c>
      <c r="H16" s="86"/>
    </row>
    <row r="17" spans="1:8" s="84" customFormat="1" ht="16.5" customHeight="1" x14ac:dyDescent="0.2">
      <c r="A17" s="84">
        <v>215</v>
      </c>
      <c r="B17" s="84" t="s">
        <v>318</v>
      </c>
      <c r="C17" s="84" t="s">
        <v>319</v>
      </c>
      <c r="D17" s="85" t="s">
        <v>12</v>
      </c>
      <c r="E17" s="84" t="s">
        <v>17</v>
      </c>
      <c r="F17" s="84">
        <v>44</v>
      </c>
      <c r="G17" s="136">
        <v>18.5</v>
      </c>
      <c r="H17" s="86"/>
    </row>
    <row r="18" spans="1:8" s="84" customFormat="1" ht="16.5" customHeight="1" x14ac:dyDescent="0.2">
      <c r="A18" s="84">
        <v>110</v>
      </c>
      <c r="B18" s="84" t="s">
        <v>261</v>
      </c>
      <c r="C18" s="84" t="s">
        <v>262</v>
      </c>
      <c r="D18" s="85" t="s">
        <v>263</v>
      </c>
      <c r="E18" s="84" t="s">
        <v>17</v>
      </c>
      <c r="F18" s="84">
        <v>44</v>
      </c>
      <c r="G18" s="136">
        <v>8.7509999999999994</v>
      </c>
      <c r="H18" s="86"/>
    </row>
    <row r="19" spans="1:8" s="84" customFormat="1" ht="16.5" customHeight="1" x14ac:dyDescent="0.2">
      <c r="A19" s="84">
        <v>220</v>
      </c>
      <c r="B19" s="84" t="s">
        <v>280</v>
      </c>
      <c r="C19" s="84" t="s">
        <v>21</v>
      </c>
      <c r="D19" s="85" t="s">
        <v>281</v>
      </c>
      <c r="E19" s="84" t="s">
        <v>17</v>
      </c>
      <c r="F19" s="84">
        <v>40</v>
      </c>
      <c r="G19" s="136">
        <v>28.25</v>
      </c>
      <c r="H19" s="86"/>
    </row>
    <row r="20" spans="1:8" s="84" customFormat="1" ht="16.5" customHeight="1" x14ac:dyDescent="0.2">
      <c r="A20" s="84">
        <v>145</v>
      </c>
      <c r="B20" s="84" t="s">
        <v>308</v>
      </c>
      <c r="C20" s="84" t="s">
        <v>309</v>
      </c>
      <c r="D20" s="85" t="s">
        <v>13</v>
      </c>
      <c r="E20" s="84" t="s">
        <v>258</v>
      </c>
      <c r="F20" s="84">
        <v>40</v>
      </c>
      <c r="G20" s="136">
        <v>24.75</v>
      </c>
      <c r="H20" s="86"/>
    </row>
    <row r="21" spans="1:8" s="84" customFormat="1" ht="16.5" customHeight="1" x14ac:dyDescent="0.2">
      <c r="A21" s="84">
        <v>100</v>
      </c>
      <c r="B21" s="84" t="s">
        <v>271</v>
      </c>
      <c r="C21" s="84" t="s">
        <v>270</v>
      </c>
      <c r="D21" s="85" t="s">
        <v>272</v>
      </c>
      <c r="E21" s="84" t="s">
        <v>17</v>
      </c>
      <c r="F21" s="84">
        <v>37.5</v>
      </c>
      <c r="G21" s="136">
        <v>25</v>
      </c>
      <c r="H21" s="86"/>
    </row>
    <row r="22" spans="1:8" s="84" customFormat="1" ht="16.5" customHeight="1" x14ac:dyDescent="0.2">
      <c r="A22" s="84">
        <v>165</v>
      </c>
      <c r="B22" s="84" t="s">
        <v>310</v>
      </c>
      <c r="C22" s="84" t="s">
        <v>311</v>
      </c>
      <c r="D22" s="85" t="s">
        <v>272</v>
      </c>
      <c r="E22" s="84" t="s">
        <v>17</v>
      </c>
      <c r="F22" s="84">
        <v>40</v>
      </c>
      <c r="G22" s="136">
        <v>23.75</v>
      </c>
      <c r="H22" s="86"/>
    </row>
    <row r="23" spans="1:8" s="84" customFormat="1" ht="16.5" customHeight="1" x14ac:dyDescent="0.2">
      <c r="A23" s="84">
        <v>230</v>
      </c>
      <c r="B23" s="84" t="s">
        <v>320</v>
      </c>
      <c r="C23" s="84" t="s">
        <v>321</v>
      </c>
      <c r="D23" s="85" t="s">
        <v>12</v>
      </c>
      <c r="E23" s="84" t="s">
        <v>260</v>
      </c>
      <c r="F23" s="84">
        <v>40</v>
      </c>
      <c r="G23" s="136">
        <v>22.75</v>
      </c>
      <c r="H23" s="86"/>
    </row>
    <row r="24" spans="1:8" s="84" customFormat="1" ht="16.5" customHeight="1" x14ac:dyDescent="0.2">
      <c r="A24" s="84">
        <v>105</v>
      </c>
      <c r="B24" s="84" t="s">
        <v>268</v>
      </c>
      <c r="C24" s="84" t="s">
        <v>18</v>
      </c>
      <c r="D24" s="85" t="s">
        <v>257</v>
      </c>
      <c r="E24" s="84" t="s">
        <v>17</v>
      </c>
      <c r="F24" s="84">
        <v>44</v>
      </c>
      <c r="G24" s="136">
        <v>21.25</v>
      </c>
      <c r="H24" s="86"/>
    </row>
    <row r="25" spans="1:8" s="84" customFormat="1" ht="16.5" customHeight="1" x14ac:dyDescent="0.2">
      <c r="A25" s="84">
        <v>185</v>
      </c>
      <c r="B25" s="84" t="s">
        <v>317</v>
      </c>
      <c r="C25" s="84" t="s">
        <v>315</v>
      </c>
      <c r="D25" s="85" t="s">
        <v>263</v>
      </c>
      <c r="E25" s="84" t="s">
        <v>17</v>
      </c>
      <c r="F25" s="84">
        <v>40</v>
      </c>
      <c r="G25" s="136">
        <v>15</v>
      </c>
      <c r="H25" s="86"/>
    </row>
    <row r="26" spans="1:8" s="84" customFormat="1" ht="16.5" customHeight="1" x14ac:dyDescent="0.2">
      <c r="A26" s="84">
        <v>270</v>
      </c>
      <c r="B26" s="85" t="s">
        <v>313</v>
      </c>
      <c r="C26" s="85" t="s">
        <v>311</v>
      </c>
      <c r="D26" s="85" t="s">
        <v>13</v>
      </c>
      <c r="E26" s="85" t="s">
        <v>303</v>
      </c>
      <c r="F26" s="85">
        <v>40</v>
      </c>
      <c r="G26" s="136">
        <v>16</v>
      </c>
      <c r="H26" s="86"/>
    </row>
    <row r="27" spans="1:8" s="84" customFormat="1" ht="16.5" customHeight="1" x14ac:dyDescent="0.2">
      <c r="A27" s="84">
        <v>20</v>
      </c>
      <c r="B27" s="84" t="s">
        <v>273</v>
      </c>
      <c r="C27" s="84" t="s">
        <v>274</v>
      </c>
      <c r="D27" s="85" t="s">
        <v>257</v>
      </c>
      <c r="E27" s="84" t="s">
        <v>17</v>
      </c>
      <c r="F27" s="84">
        <v>40</v>
      </c>
      <c r="G27" s="136">
        <v>16</v>
      </c>
      <c r="H27" s="86"/>
    </row>
    <row r="28" spans="1:8" s="84" customFormat="1" ht="16.5" customHeight="1" x14ac:dyDescent="0.2">
      <c r="A28" s="84">
        <v>150</v>
      </c>
      <c r="B28" s="84" t="s">
        <v>333</v>
      </c>
      <c r="C28" s="84" t="s">
        <v>334</v>
      </c>
      <c r="D28" s="85" t="s">
        <v>13</v>
      </c>
      <c r="E28" s="84" t="s">
        <v>17</v>
      </c>
      <c r="F28" s="84">
        <v>40</v>
      </c>
      <c r="G28" s="136">
        <v>16</v>
      </c>
      <c r="H28" s="86"/>
    </row>
    <row r="29" spans="1:8" s="84" customFormat="1" ht="16.5" customHeight="1" x14ac:dyDescent="0.2">
      <c r="A29" s="84">
        <v>275</v>
      </c>
      <c r="B29" s="85" t="s">
        <v>302</v>
      </c>
      <c r="C29" s="85" t="s">
        <v>301</v>
      </c>
      <c r="D29" s="85" t="s">
        <v>13</v>
      </c>
      <c r="E29" s="85" t="s">
        <v>303</v>
      </c>
      <c r="F29" s="85">
        <v>40</v>
      </c>
      <c r="G29" s="136">
        <v>16.5</v>
      </c>
      <c r="H29" s="86"/>
    </row>
    <row r="30" spans="1:8" s="84" customFormat="1" ht="16.5" customHeight="1" x14ac:dyDescent="0.2">
      <c r="A30" s="84">
        <v>280</v>
      </c>
      <c r="B30" s="85" t="s">
        <v>332</v>
      </c>
      <c r="C30" s="85" t="s">
        <v>330</v>
      </c>
      <c r="D30" s="85" t="s">
        <v>54</v>
      </c>
      <c r="E30" s="85" t="s">
        <v>303</v>
      </c>
      <c r="F30" s="85">
        <v>44</v>
      </c>
      <c r="G30" s="136">
        <v>18.5</v>
      </c>
      <c r="H30" s="86"/>
    </row>
    <row r="31" spans="1:8" s="84" customFormat="1" ht="16.5" customHeight="1" x14ac:dyDescent="0.2">
      <c r="A31" s="84">
        <v>170</v>
      </c>
      <c r="B31" s="84" t="s">
        <v>317</v>
      </c>
      <c r="C31" s="84" t="s">
        <v>20</v>
      </c>
      <c r="D31" s="85" t="s">
        <v>54</v>
      </c>
      <c r="E31" s="84" t="s">
        <v>17</v>
      </c>
      <c r="F31" s="84">
        <v>44</v>
      </c>
      <c r="G31" s="136">
        <v>18.5</v>
      </c>
      <c r="H31" s="86"/>
    </row>
    <row r="32" spans="1:8" s="84" customFormat="1" ht="16.5" customHeight="1" x14ac:dyDescent="0.2">
      <c r="A32" s="84">
        <v>205</v>
      </c>
      <c r="B32" s="84" t="s">
        <v>259</v>
      </c>
      <c r="C32" s="84" t="s">
        <v>14</v>
      </c>
      <c r="D32" s="85" t="s">
        <v>13</v>
      </c>
      <c r="E32" s="84" t="s">
        <v>260</v>
      </c>
      <c r="F32" s="84">
        <v>40</v>
      </c>
      <c r="G32" s="136">
        <v>18.75</v>
      </c>
      <c r="H32" s="86"/>
    </row>
    <row r="33" spans="1:8" s="84" customFormat="1" ht="16.5" customHeight="1" x14ac:dyDescent="0.2">
      <c r="A33" s="84">
        <v>30</v>
      </c>
      <c r="B33" s="84" t="s">
        <v>291</v>
      </c>
      <c r="C33" s="84" t="s">
        <v>292</v>
      </c>
      <c r="D33" s="85" t="s">
        <v>13</v>
      </c>
      <c r="E33" s="84" t="s">
        <v>258</v>
      </c>
      <c r="F33" s="84">
        <v>37.5</v>
      </c>
      <c r="G33" s="136">
        <v>18.75</v>
      </c>
      <c r="H33" s="86"/>
    </row>
    <row r="34" spans="1:8" s="84" customFormat="1" ht="16.5" customHeight="1" x14ac:dyDescent="0.2">
      <c r="A34" s="84">
        <v>40</v>
      </c>
      <c r="B34" s="84" t="s">
        <v>298</v>
      </c>
      <c r="C34" s="84" t="s">
        <v>299</v>
      </c>
      <c r="D34" s="85" t="s">
        <v>54</v>
      </c>
      <c r="E34" s="84" t="s">
        <v>17</v>
      </c>
      <c r="F34" s="84">
        <v>44</v>
      </c>
      <c r="G34" s="136">
        <v>18.75</v>
      </c>
      <c r="H34" s="86"/>
    </row>
    <row r="35" spans="1:8" s="84" customFormat="1" ht="16.5" customHeight="1" x14ac:dyDescent="0.2">
      <c r="A35" s="84">
        <v>35</v>
      </c>
      <c r="B35" s="84" t="s">
        <v>306</v>
      </c>
      <c r="C35" s="84" t="s">
        <v>307</v>
      </c>
      <c r="D35" s="87" t="s">
        <v>12</v>
      </c>
      <c r="E35" s="84" t="s">
        <v>260</v>
      </c>
      <c r="F35" s="84">
        <v>40</v>
      </c>
      <c r="G35" s="136">
        <v>19</v>
      </c>
      <c r="H35" s="86"/>
    </row>
    <row r="36" spans="1:8" s="84" customFormat="1" ht="16.5" customHeight="1" x14ac:dyDescent="0.2">
      <c r="A36" s="84">
        <v>25</v>
      </c>
      <c r="B36" s="84" t="s">
        <v>316</v>
      </c>
      <c r="C36" s="84" t="s">
        <v>315</v>
      </c>
      <c r="D36" s="85" t="s">
        <v>257</v>
      </c>
      <c r="E36" s="84" t="s">
        <v>15</v>
      </c>
      <c r="F36" s="84">
        <v>40</v>
      </c>
      <c r="G36" s="136">
        <v>19.5</v>
      </c>
      <c r="H36" s="86"/>
    </row>
    <row r="37" spans="1:8" s="84" customFormat="1" ht="16.5" customHeight="1" x14ac:dyDescent="0.2">
      <c r="A37" s="84">
        <v>190</v>
      </c>
      <c r="B37" s="84" t="s">
        <v>331</v>
      </c>
      <c r="C37" s="84" t="s">
        <v>330</v>
      </c>
      <c r="D37" s="85" t="s">
        <v>272</v>
      </c>
      <c r="E37" s="84" t="s">
        <v>17</v>
      </c>
      <c r="F37" s="84">
        <v>40</v>
      </c>
      <c r="G37" s="136">
        <v>19.5</v>
      </c>
      <c r="H37" s="86"/>
    </row>
    <row r="38" spans="1:8" s="84" customFormat="1" ht="16.5" customHeight="1" x14ac:dyDescent="0.2">
      <c r="A38" s="84">
        <v>225</v>
      </c>
      <c r="B38" s="84" t="s">
        <v>269</v>
      </c>
      <c r="C38" s="84" t="s">
        <v>270</v>
      </c>
      <c r="D38" s="85" t="s">
        <v>263</v>
      </c>
      <c r="E38" s="84" t="s">
        <v>258</v>
      </c>
      <c r="F38" s="84">
        <v>35</v>
      </c>
      <c r="G38" s="136">
        <v>21</v>
      </c>
      <c r="H38" s="86"/>
    </row>
    <row r="39" spans="1:8" s="84" customFormat="1" ht="16.5" customHeight="1" x14ac:dyDescent="0.2">
      <c r="A39" s="84">
        <v>75</v>
      </c>
      <c r="B39" s="84" t="s">
        <v>289</v>
      </c>
      <c r="C39" s="84" t="s">
        <v>290</v>
      </c>
      <c r="D39" s="85" t="s">
        <v>54</v>
      </c>
      <c r="E39" s="84" t="s">
        <v>17</v>
      </c>
      <c r="F39" s="84">
        <v>35</v>
      </c>
      <c r="G39" s="136">
        <v>21.25</v>
      </c>
      <c r="H39" s="86"/>
    </row>
    <row r="40" spans="1:8" s="84" customFormat="1" ht="16.5" customHeight="1" x14ac:dyDescent="0.2">
      <c r="A40" s="84">
        <v>70</v>
      </c>
      <c r="B40" s="84" t="s">
        <v>293</v>
      </c>
      <c r="C40" s="84" t="s">
        <v>297</v>
      </c>
      <c r="D40" s="85" t="s">
        <v>272</v>
      </c>
      <c r="E40" s="84" t="s">
        <v>258</v>
      </c>
      <c r="F40" s="84">
        <v>37.5</v>
      </c>
      <c r="G40" s="136">
        <v>22.75</v>
      </c>
      <c r="H40" s="86"/>
    </row>
    <row r="41" spans="1:8" s="84" customFormat="1" ht="16.5" customHeight="1" x14ac:dyDescent="0.2">
      <c r="A41" s="84">
        <v>140</v>
      </c>
      <c r="B41" s="84" t="s">
        <v>300</v>
      </c>
      <c r="C41" s="84" t="s">
        <v>301</v>
      </c>
      <c r="D41" s="85" t="s">
        <v>13</v>
      </c>
      <c r="E41" s="84" t="s">
        <v>260</v>
      </c>
      <c r="F41" s="84">
        <v>35</v>
      </c>
      <c r="G41" s="136">
        <v>22.5</v>
      </c>
      <c r="H41" s="86"/>
    </row>
    <row r="42" spans="1:8" s="84" customFormat="1" ht="16.5" customHeight="1" x14ac:dyDescent="0.2">
      <c r="A42" s="84">
        <v>50</v>
      </c>
      <c r="B42" s="84" t="s">
        <v>312</v>
      </c>
      <c r="C42" s="85" t="s">
        <v>311</v>
      </c>
      <c r="D42" s="85" t="s">
        <v>263</v>
      </c>
      <c r="E42" s="84" t="s">
        <v>17</v>
      </c>
      <c r="F42" s="84">
        <v>35</v>
      </c>
      <c r="G42" s="136">
        <v>22.5</v>
      </c>
      <c r="H42" s="86"/>
    </row>
    <row r="43" spans="1:8" s="84" customFormat="1" ht="16.5" customHeight="1" x14ac:dyDescent="0.2">
      <c r="A43" s="84">
        <v>45</v>
      </c>
      <c r="B43" s="84" t="s">
        <v>325</v>
      </c>
      <c r="C43" s="84" t="s">
        <v>20</v>
      </c>
      <c r="D43" s="85" t="s">
        <v>54</v>
      </c>
      <c r="E43" s="84" t="s">
        <v>17</v>
      </c>
      <c r="F43" s="84">
        <v>35</v>
      </c>
      <c r="G43" s="136">
        <v>22.5</v>
      </c>
      <c r="H43" s="86"/>
    </row>
    <row r="44" spans="1:8" s="84" customFormat="1" ht="16.5" customHeight="1" x14ac:dyDescent="0.2">
      <c r="A44" s="84">
        <v>240</v>
      </c>
      <c r="B44" s="85" t="s">
        <v>275</v>
      </c>
      <c r="C44" s="85" t="s">
        <v>16</v>
      </c>
      <c r="D44" s="85" t="s">
        <v>13</v>
      </c>
      <c r="E44" s="85" t="s">
        <v>266</v>
      </c>
      <c r="F44" s="85">
        <v>36</v>
      </c>
      <c r="G44" s="136">
        <v>24.5</v>
      </c>
      <c r="H44" s="86"/>
    </row>
    <row r="45" spans="1:8" s="84" customFormat="1" ht="16.5" customHeight="1" x14ac:dyDescent="0.2">
      <c r="A45" s="84">
        <v>195</v>
      </c>
      <c r="B45" s="84" t="s">
        <v>318</v>
      </c>
      <c r="C45" s="84" t="s">
        <v>324</v>
      </c>
      <c r="D45" s="85" t="s">
        <v>54</v>
      </c>
      <c r="E45" s="84" t="s">
        <v>15</v>
      </c>
      <c r="F45" s="84">
        <v>37.5</v>
      </c>
      <c r="G45" s="136">
        <v>22.5</v>
      </c>
      <c r="H45" s="86"/>
    </row>
    <row r="46" spans="1:8" s="84" customFormat="1" ht="16.5" customHeight="1" x14ac:dyDescent="0.2">
      <c r="A46" s="84">
        <v>265</v>
      </c>
      <c r="B46" s="84" t="s">
        <v>328</v>
      </c>
      <c r="C46" s="84" t="s">
        <v>19</v>
      </c>
      <c r="D46" s="85" t="s">
        <v>13</v>
      </c>
      <c r="E46" s="84" t="s">
        <v>17</v>
      </c>
      <c r="F46" s="84">
        <v>37.5</v>
      </c>
      <c r="G46" s="136">
        <v>22.5</v>
      </c>
      <c r="H46" s="86"/>
    </row>
    <row r="47" spans="1:8" s="84" customFormat="1" ht="16.5" customHeight="1" x14ac:dyDescent="0.2">
      <c r="A47" s="84">
        <v>15</v>
      </c>
      <c r="B47" s="84" t="s">
        <v>322</v>
      </c>
      <c r="C47" s="84" t="s">
        <v>323</v>
      </c>
      <c r="D47" s="85" t="s">
        <v>54</v>
      </c>
      <c r="E47" s="84" t="s">
        <v>15</v>
      </c>
      <c r="F47" s="84">
        <v>35</v>
      </c>
      <c r="G47" s="136">
        <v>11</v>
      </c>
      <c r="H47" s="86"/>
    </row>
    <row r="48" spans="1:8" s="84" customFormat="1" ht="16.5" customHeight="1" x14ac:dyDescent="0.2">
      <c r="A48" s="84">
        <v>85</v>
      </c>
      <c r="B48" s="84" t="s">
        <v>278</v>
      </c>
      <c r="C48" s="84" t="s">
        <v>279</v>
      </c>
      <c r="D48" s="85" t="s">
        <v>13</v>
      </c>
      <c r="E48" s="84" t="s">
        <v>15</v>
      </c>
      <c r="F48" s="84">
        <v>35</v>
      </c>
      <c r="G48" s="136">
        <v>22.5</v>
      </c>
      <c r="H48" s="86"/>
    </row>
    <row r="49" spans="1:8" s="84" customFormat="1" ht="16.5" customHeight="1" x14ac:dyDescent="0.2">
      <c r="A49" s="84">
        <v>55</v>
      </c>
      <c r="B49" s="84" t="s">
        <v>293</v>
      </c>
      <c r="C49" s="84" t="s">
        <v>292</v>
      </c>
      <c r="D49" s="85" t="s">
        <v>13</v>
      </c>
      <c r="E49" s="84" t="s">
        <v>258</v>
      </c>
      <c r="F49" s="84">
        <v>35</v>
      </c>
      <c r="G49" s="136">
        <v>23</v>
      </c>
      <c r="H49" s="86"/>
    </row>
    <row r="50" spans="1:8" s="84" customFormat="1" ht="16.5" customHeight="1" x14ac:dyDescent="0.2">
      <c r="A50" s="84">
        <v>160</v>
      </c>
      <c r="B50" s="84" t="s">
        <v>339</v>
      </c>
      <c r="C50" s="84" t="s">
        <v>338</v>
      </c>
      <c r="D50" s="85" t="s">
        <v>13</v>
      </c>
      <c r="E50" s="84" t="s">
        <v>17</v>
      </c>
      <c r="F50" s="84">
        <v>35</v>
      </c>
      <c r="G50" s="136">
        <v>23</v>
      </c>
      <c r="H50" s="86"/>
    </row>
    <row r="51" spans="1:8" s="84" customFormat="1" ht="16.5" customHeight="1" x14ac:dyDescent="0.2">
      <c r="A51" s="84">
        <v>130</v>
      </c>
      <c r="B51" s="84" t="s">
        <v>337</v>
      </c>
      <c r="C51" s="84" t="s">
        <v>338</v>
      </c>
      <c r="D51" s="85" t="s">
        <v>13</v>
      </c>
      <c r="E51" s="84" t="s">
        <v>17</v>
      </c>
      <c r="F51" s="84">
        <v>40</v>
      </c>
      <c r="G51" s="136">
        <v>23</v>
      </c>
      <c r="H51" s="86"/>
    </row>
    <row r="52" spans="1:8" s="84" customFormat="1" ht="16.5" customHeight="1" x14ac:dyDescent="0.2">
      <c r="A52" s="84">
        <v>125</v>
      </c>
      <c r="B52" s="84" t="s">
        <v>342</v>
      </c>
      <c r="C52" s="84" t="s">
        <v>343</v>
      </c>
      <c r="D52" s="85" t="s">
        <v>12</v>
      </c>
      <c r="E52" s="84" t="s">
        <v>258</v>
      </c>
      <c r="F52" s="84">
        <v>40</v>
      </c>
      <c r="G52" s="136">
        <v>23</v>
      </c>
      <c r="H52" s="86"/>
    </row>
    <row r="53" spans="1:8" s="84" customFormat="1" ht="16.5" customHeight="1" x14ac:dyDescent="0.2">
      <c r="A53" s="84">
        <v>5</v>
      </c>
      <c r="B53" s="84" t="s">
        <v>282</v>
      </c>
      <c r="C53" s="84" t="s">
        <v>283</v>
      </c>
      <c r="D53" s="85" t="s">
        <v>13</v>
      </c>
      <c r="E53" s="84" t="s">
        <v>260</v>
      </c>
      <c r="F53" s="84">
        <v>40</v>
      </c>
      <c r="G53" s="136">
        <v>23</v>
      </c>
      <c r="H53" s="86"/>
    </row>
    <row r="54" spans="1:8" s="84" customFormat="1" ht="16.5" customHeight="1" x14ac:dyDescent="0.2">
      <c r="A54" s="84">
        <v>120</v>
      </c>
      <c r="B54" s="84" t="s">
        <v>304</v>
      </c>
      <c r="C54" s="84" t="s">
        <v>305</v>
      </c>
      <c r="D54" s="85" t="s">
        <v>272</v>
      </c>
      <c r="E54" s="84" t="s">
        <v>260</v>
      </c>
      <c r="F54" s="84">
        <v>40</v>
      </c>
      <c r="G54" s="136">
        <v>23.5</v>
      </c>
      <c r="H54" s="86"/>
    </row>
    <row r="55" spans="1:8" s="84" customFormat="1" ht="16.5" customHeight="1" x14ac:dyDescent="0.2">
      <c r="A55" s="84">
        <v>155</v>
      </c>
      <c r="B55" s="84" t="s">
        <v>322</v>
      </c>
      <c r="C55" s="84" t="s">
        <v>327</v>
      </c>
      <c r="D55" s="85" t="s">
        <v>13</v>
      </c>
      <c r="E55" s="84" t="s">
        <v>15</v>
      </c>
      <c r="F55" s="84">
        <v>40</v>
      </c>
      <c r="G55" s="136">
        <v>23.5</v>
      </c>
      <c r="H55" s="86"/>
    </row>
    <row r="56" spans="1:8" s="84" customFormat="1" ht="16.5" customHeight="1" x14ac:dyDescent="0.2">
      <c r="A56" s="84">
        <v>80</v>
      </c>
      <c r="B56" s="84" t="s">
        <v>329</v>
      </c>
      <c r="C56" s="84" t="s">
        <v>330</v>
      </c>
      <c r="D56" s="85" t="s">
        <v>13</v>
      </c>
      <c r="E56" s="84" t="s">
        <v>15</v>
      </c>
      <c r="F56" s="84">
        <v>30</v>
      </c>
      <c r="G56" s="136">
        <v>23.5</v>
      </c>
      <c r="H56" s="86"/>
    </row>
  </sheetData>
  <sortState xmlns:xlrd2="http://schemas.microsoft.com/office/spreadsheetml/2017/richdata2" ref="A2:H56">
    <sortCondition ref="G6"/>
  </sortState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H24"/>
  <sheetViews>
    <sheetView zoomScale="90" zoomScaleNormal="90" workbookViewId="0">
      <selection activeCell="D6" sqref="D6"/>
    </sheetView>
  </sheetViews>
  <sheetFormatPr defaultColWidth="9.42578125" defaultRowHeight="12.75" x14ac:dyDescent="0.2"/>
  <cols>
    <col min="1" max="2" width="21" style="27" customWidth="1"/>
    <col min="3" max="3" width="9.42578125" style="27" customWidth="1"/>
    <col min="4" max="4" width="8.7109375" style="144" customWidth="1"/>
    <col min="5" max="5" width="14.140625" style="27" customWidth="1"/>
    <col min="6" max="7" width="13" style="27" customWidth="1"/>
    <col min="8" max="8" width="14.140625" style="27" customWidth="1"/>
    <col min="9" max="16384" width="9.42578125" style="27"/>
  </cols>
  <sheetData>
    <row r="1" spans="1:8" ht="15" x14ac:dyDescent="0.25">
      <c r="A1" s="146" t="s">
        <v>32</v>
      </c>
      <c r="B1" s="146"/>
      <c r="C1" s="146"/>
      <c r="D1" s="146"/>
      <c r="E1" s="146"/>
      <c r="F1" s="146"/>
      <c r="G1" s="146"/>
      <c r="H1" s="146"/>
    </row>
    <row r="2" spans="1:8" ht="15" x14ac:dyDescent="0.25">
      <c r="B2" s="2"/>
      <c r="C2" s="2"/>
      <c r="D2" s="141"/>
      <c r="E2" s="2"/>
      <c r="F2" s="2"/>
      <c r="G2" s="2"/>
    </row>
    <row r="3" spans="1:8" ht="18" customHeight="1" x14ac:dyDescent="0.2">
      <c r="B3" s="3"/>
      <c r="C3" s="3"/>
      <c r="D3" s="142"/>
      <c r="E3" s="3"/>
      <c r="F3" s="68">
        <v>0.12</v>
      </c>
      <c r="G3" s="68">
        <v>0.15</v>
      </c>
    </row>
    <row r="4" spans="1:8" s="149" customFormat="1" ht="29.25" customHeight="1" x14ac:dyDescent="0.2">
      <c r="A4" s="147" t="s">
        <v>7</v>
      </c>
      <c r="B4" s="147" t="s">
        <v>8</v>
      </c>
      <c r="C4" s="147" t="s">
        <v>33</v>
      </c>
      <c r="D4" s="148" t="s">
        <v>34</v>
      </c>
      <c r="E4" s="147" t="s">
        <v>35</v>
      </c>
      <c r="F4" s="147" t="s">
        <v>36</v>
      </c>
      <c r="G4" s="147" t="s">
        <v>37</v>
      </c>
      <c r="H4" s="147" t="s">
        <v>38</v>
      </c>
    </row>
    <row r="5" spans="1:8" ht="18" customHeight="1" x14ac:dyDescent="0.2">
      <c r="A5" s="4"/>
      <c r="B5" s="4"/>
      <c r="C5" s="4"/>
      <c r="D5" s="143"/>
      <c r="E5" s="5"/>
      <c r="F5" s="6"/>
      <c r="H5" s="28"/>
    </row>
    <row r="6" spans="1:8" ht="18" customHeight="1" x14ac:dyDescent="0.2">
      <c r="A6" s="27" t="s">
        <v>39</v>
      </c>
      <c r="B6" s="27" t="s">
        <v>55</v>
      </c>
      <c r="C6" s="29">
        <v>34</v>
      </c>
      <c r="D6">
        <v>100</v>
      </c>
      <c r="E6" s="145"/>
      <c r="F6" s="145"/>
      <c r="G6"/>
      <c r="H6"/>
    </row>
    <row r="7" spans="1:8" ht="18" customHeight="1" x14ac:dyDescent="0.2">
      <c r="A7" s="27" t="s">
        <v>40</v>
      </c>
      <c r="B7" s="27" t="s">
        <v>56</v>
      </c>
      <c r="C7" s="29">
        <v>55</v>
      </c>
      <c r="D7">
        <v>22</v>
      </c>
      <c r="E7" s="145"/>
      <c r="F7" s="145"/>
      <c r="G7"/>
      <c r="H7"/>
    </row>
    <row r="8" spans="1:8" ht="18" customHeight="1" x14ac:dyDescent="0.2">
      <c r="A8" s="27" t="s">
        <v>65</v>
      </c>
      <c r="B8" s="27" t="s">
        <v>41</v>
      </c>
      <c r="C8" s="29">
        <v>45</v>
      </c>
      <c r="D8">
        <v>25</v>
      </c>
      <c r="E8" s="145"/>
      <c r="F8" s="145"/>
      <c r="G8"/>
      <c r="H8"/>
    </row>
    <row r="9" spans="1:8" ht="18" customHeight="1" x14ac:dyDescent="0.2">
      <c r="A9" s="27" t="s">
        <v>42</v>
      </c>
      <c r="B9" s="27" t="s">
        <v>57</v>
      </c>
      <c r="C9" s="29">
        <v>45</v>
      </c>
      <c r="D9">
        <v>22</v>
      </c>
      <c r="E9" s="145"/>
      <c r="F9" s="145"/>
      <c r="G9"/>
      <c r="H9"/>
    </row>
    <row r="10" spans="1:8" ht="18" customHeight="1" x14ac:dyDescent="0.2">
      <c r="A10" s="27" t="s">
        <v>43</v>
      </c>
      <c r="B10" s="27" t="s">
        <v>58</v>
      </c>
      <c r="C10" s="29">
        <v>32</v>
      </c>
      <c r="D10">
        <v>19</v>
      </c>
      <c r="E10" s="145"/>
      <c r="F10" s="145"/>
      <c r="G10"/>
      <c r="H10"/>
    </row>
    <row r="11" spans="1:8" ht="18" customHeight="1" x14ac:dyDescent="0.2">
      <c r="A11" s="27" t="s">
        <v>61</v>
      </c>
      <c r="B11" s="27" t="s">
        <v>59</v>
      </c>
      <c r="C11" s="29">
        <v>33</v>
      </c>
      <c r="D11">
        <v>27</v>
      </c>
      <c r="E11" s="145"/>
      <c r="F11" s="145"/>
      <c r="G11"/>
      <c r="H11"/>
    </row>
    <row r="12" spans="1:8" ht="18" customHeight="1" x14ac:dyDescent="0.2">
      <c r="A12" s="27" t="s">
        <v>62</v>
      </c>
      <c r="B12" s="27" t="s">
        <v>44</v>
      </c>
      <c r="C12" s="29">
        <v>40</v>
      </c>
      <c r="D12">
        <v>24</v>
      </c>
      <c r="E12" s="145"/>
      <c r="F12" s="145"/>
      <c r="G12"/>
      <c r="H12"/>
    </row>
    <row r="13" spans="1:8" ht="18" customHeight="1" x14ac:dyDescent="0.2">
      <c r="A13" s="27" t="s">
        <v>63</v>
      </c>
      <c r="B13" s="27" t="s">
        <v>45</v>
      </c>
      <c r="C13" s="29">
        <v>25</v>
      </c>
      <c r="D13">
        <v>21</v>
      </c>
      <c r="E13" s="145"/>
      <c r="F13" s="145"/>
      <c r="G13"/>
      <c r="H13"/>
    </row>
    <row r="14" spans="1:8" ht="18" customHeight="1" x14ac:dyDescent="0.2">
      <c r="A14" s="27" t="s">
        <v>64</v>
      </c>
      <c r="B14" s="27" t="s">
        <v>60</v>
      </c>
      <c r="C14" s="29">
        <v>41</v>
      </c>
      <c r="D14">
        <v>21</v>
      </c>
      <c r="E14" s="145"/>
      <c r="F14" s="145"/>
      <c r="G14"/>
      <c r="H14"/>
    </row>
    <row r="15" spans="1:8" ht="18" customHeight="1" x14ac:dyDescent="0.2">
      <c r="E15"/>
      <c r="F15"/>
      <c r="G15"/>
      <c r="H15"/>
    </row>
    <row r="16" spans="1:8" ht="18" customHeight="1" x14ac:dyDescent="0.2">
      <c r="A16" s="7" t="s">
        <v>31</v>
      </c>
      <c r="E16"/>
      <c r="F16"/>
      <c r="G16"/>
      <c r="H16"/>
    </row>
    <row r="18" spans="1:4" s="30" customFormat="1" x14ac:dyDescent="0.2">
      <c r="A18" s="139" t="s">
        <v>373</v>
      </c>
      <c r="B18" s="31"/>
      <c r="D18" s="144"/>
    </row>
    <row r="19" spans="1:4" s="30" customFormat="1" x14ac:dyDescent="0.2">
      <c r="A19" s="139" t="s">
        <v>374</v>
      </c>
      <c r="D19" s="144"/>
    </row>
    <row r="20" spans="1:4" s="30" customFormat="1" x14ac:dyDescent="0.2">
      <c r="A20" s="139" t="s">
        <v>375</v>
      </c>
      <c r="D20" s="144"/>
    </row>
    <row r="21" spans="1:4" s="30" customFormat="1" x14ac:dyDescent="0.2">
      <c r="A21" s="139" t="s">
        <v>376</v>
      </c>
      <c r="C21" s="1"/>
      <c r="D21" s="144"/>
    </row>
    <row r="22" spans="1:4" s="30" customFormat="1" x14ac:dyDescent="0.2">
      <c r="D22" s="144"/>
    </row>
    <row r="23" spans="1:4" s="30" customFormat="1" x14ac:dyDescent="0.2">
      <c r="D23" s="144"/>
    </row>
    <row r="24" spans="1:4" s="30" customFormat="1" x14ac:dyDescent="0.2">
      <c r="D24" s="144"/>
    </row>
  </sheetData>
  <protectedRanges>
    <protectedRange password="CB79" sqref="D6:D14" name="Plage1"/>
  </protectedRange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9"/>
  <sheetViews>
    <sheetView workbookViewId="0">
      <selection activeCell="E6" sqref="E6"/>
    </sheetView>
  </sheetViews>
  <sheetFormatPr defaultColWidth="14.85546875" defaultRowHeight="18.75" customHeight="1" x14ac:dyDescent="0.2"/>
  <cols>
    <col min="1" max="1" width="10" style="74" customWidth="1"/>
    <col min="2" max="2" width="14.28515625" style="81" bestFit="1" customWidth="1"/>
    <col min="3" max="3" width="14.85546875" style="82" customWidth="1"/>
    <col min="4" max="4" width="9" style="81" customWidth="1"/>
    <col min="5" max="5" width="29.5703125" style="74" bestFit="1" customWidth="1"/>
    <col min="6" max="6" width="10" style="81" customWidth="1"/>
    <col min="7" max="7" width="17.42578125" style="74" bestFit="1" customWidth="1"/>
    <col min="8" max="8" width="7.42578125" style="75" customWidth="1"/>
    <col min="9" max="9" width="9.28515625" style="76" customWidth="1"/>
    <col min="10" max="10" width="13.85546875" style="74" bestFit="1" customWidth="1"/>
    <col min="11" max="16384" width="14.85546875" style="74"/>
  </cols>
  <sheetData>
    <row r="1" spans="1:10" s="67" customFormat="1" ht="31.5" customHeight="1" x14ac:dyDescent="0.2">
      <c r="A1" s="67" t="s">
        <v>372</v>
      </c>
      <c r="B1" s="67" t="s">
        <v>81</v>
      </c>
      <c r="C1" s="67" t="s">
        <v>82</v>
      </c>
      <c r="D1" s="67" t="s">
        <v>83</v>
      </c>
      <c r="E1" s="67" t="s">
        <v>84</v>
      </c>
      <c r="F1" s="67" t="s">
        <v>85</v>
      </c>
      <c r="G1" s="67" t="s">
        <v>86</v>
      </c>
      <c r="H1" s="70" t="s">
        <v>87</v>
      </c>
      <c r="I1" s="67" t="s">
        <v>88</v>
      </c>
      <c r="J1" s="67" t="s">
        <v>89</v>
      </c>
    </row>
    <row r="2" spans="1:10" ht="18.75" customHeight="1" x14ac:dyDescent="0.2">
      <c r="A2" s="71" t="s">
        <v>51</v>
      </c>
      <c r="B2" s="72">
        <v>137</v>
      </c>
      <c r="C2" s="73" t="s">
        <v>120</v>
      </c>
      <c r="D2" s="72" t="s">
        <v>91</v>
      </c>
      <c r="E2" s="71" t="s">
        <v>121</v>
      </c>
      <c r="F2" s="72" t="s">
        <v>98</v>
      </c>
      <c r="G2" s="74" t="s">
        <v>102</v>
      </c>
      <c r="H2" s="75">
        <v>31</v>
      </c>
      <c r="I2" s="76">
        <v>77</v>
      </c>
      <c r="J2" s="74" t="s">
        <v>115</v>
      </c>
    </row>
    <row r="3" spans="1:10" ht="18.75" customHeight="1" x14ac:dyDescent="0.2">
      <c r="A3" s="71" t="s">
        <v>53</v>
      </c>
      <c r="B3" s="72">
        <v>134</v>
      </c>
      <c r="C3" s="73" t="s">
        <v>96</v>
      </c>
      <c r="D3" s="72" t="s">
        <v>91</v>
      </c>
      <c r="E3" s="71" t="s">
        <v>118</v>
      </c>
      <c r="F3" s="72"/>
      <c r="G3" s="74" t="s">
        <v>102</v>
      </c>
      <c r="H3" s="75">
        <v>31</v>
      </c>
      <c r="I3" s="76">
        <v>75</v>
      </c>
      <c r="J3" s="74" t="s">
        <v>115</v>
      </c>
    </row>
    <row r="4" spans="1:10" ht="18.75" customHeight="1" x14ac:dyDescent="0.2">
      <c r="A4" s="71" t="s">
        <v>51</v>
      </c>
      <c r="B4" s="72">
        <v>288</v>
      </c>
      <c r="C4" s="73" t="s">
        <v>100</v>
      </c>
      <c r="D4" s="72" t="s">
        <v>91</v>
      </c>
      <c r="E4" s="71" t="s">
        <v>146</v>
      </c>
      <c r="F4" s="72"/>
      <c r="G4" s="74" t="s">
        <v>99</v>
      </c>
      <c r="H4" s="75">
        <v>39</v>
      </c>
      <c r="I4" s="76">
        <v>91</v>
      </c>
      <c r="J4" s="74" t="s">
        <v>106</v>
      </c>
    </row>
    <row r="5" spans="1:10" ht="18.75" customHeight="1" x14ac:dyDescent="0.2">
      <c r="A5" s="71" t="s">
        <v>53</v>
      </c>
      <c r="B5" s="72">
        <v>336</v>
      </c>
      <c r="C5" s="73" t="s">
        <v>100</v>
      </c>
      <c r="D5" s="72" t="s">
        <v>91</v>
      </c>
      <c r="E5" s="71" t="s">
        <v>161</v>
      </c>
      <c r="F5" s="72"/>
      <c r="G5" s="74" t="s">
        <v>93</v>
      </c>
      <c r="H5" s="75">
        <v>35</v>
      </c>
      <c r="I5" s="76">
        <v>89</v>
      </c>
      <c r="J5" s="74" t="s">
        <v>103</v>
      </c>
    </row>
    <row r="6" spans="1:10" ht="18.75" customHeight="1" x14ac:dyDescent="0.2">
      <c r="A6" s="71" t="s">
        <v>52</v>
      </c>
      <c r="B6" s="72">
        <v>340</v>
      </c>
      <c r="C6" s="73" t="s">
        <v>142</v>
      </c>
      <c r="D6" s="72" t="s">
        <v>124</v>
      </c>
      <c r="E6" s="71" t="s">
        <v>162</v>
      </c>
      <c r="F6" s="72"/>
      <c r="G6" s="74" t="s">
        <v>105</v>
      </c>
      <c r="H6" s="75">
        <v>19</v>
      </c>
      <c r="I6" s="76">
        <v>75</v>
      </c>
      <c r="J6" s="74" t="s">
        <v>106</v>
      </c>
    </row>
    <row r="7" spans="1:10" ht="18.75" customHeight="1" x14ac:dyDescent="0.2">
      <c r="A7" s="71" t="s">
        <v>51</v>
      </c>
      <c r="B7" s="72">
        <v>1002</v>
      </c>
      <c r="C7" s="73" t="s">
        <v>164</v>
      </c>
      <c r="D7" s="72" t="s">
        <v>91</v>
      </c>
      <c r="E7" s="71" t="s">
        <v>198</v>
      </c>
      <c r="F7" s="72"/>
      <c r="G7" s="74" t="s">
        <v>123</v>
      </c>
      <c r="H7" s="75">
        <v>21</v>
      </c>
      <c r="I7" s="76">
        <v>65</v>
      </c>
      <c r="J7" s="74" t="s">
        <v>94</v>
      </c>
    </row>
    <row r="8" spans="1:10" ht="18.75" customHeight="1" x14ac:dyDescent="0.2">
      <c r="A8" s="71" t="s">
        <v>52</v>
      </c>
      <c r="B8" s="72">
        <v>280</v>
      </c>
      <c r="C8" s="73" t="s">
        <v>142</v>
      </c>
      <c r="D8" s="72" t="s">
        <v>91</v>
      </c>
      <c r="E8" s="71" t="s">
        <v>143</v>
      </c>
      <c r="F8" s="72"/>
      <c r="G8" s="74" t="s">
        <v>102</v>
      </c>
      <c r="H8" s="75">
        <v>22</v>
      </c>
      <c r="I8" s="76">
        <v>103</v>
      </c>
      <c r="J8" s="74" t="s">
        <v>115</v>
      </c>
    </row>
    <row r="9" spans="1:10" ht="18.75" customHeight="1" x14ac:dyDescent="0.2">
      <c r="A9" s="74" t="s">
        <v>51</v>
      </c>
      <c r="B9" s="72">
        <v>814</v>
      </c>
      <c r="C9" s="73" t="s">
        <v>142</v>
      </c>
      <c r="D9" s="72" t="s">
        <v>91</v>
      </c>
      <c r="E9" s="71" t="s">
        <v>193</v>
      </c>
      <c r="F9" s="72" t="s">
        <v>98</v>
      </c>
      <c r="G9" s="74" t="s">
        <v>93</v>
      </c>
      <c r="H9" s="75">
        <v>18</v>
      </c>
      <c r="I9" s="76">
        <v>75</v>
      </c>
      <c r="J9" s="74" t="s">
        <v>115</v>
      </c>
    </row>
    <row r="10" spans="1:10" ht="18.75" customHeight="1" x14ac:dyDescent="0.2">
      <c r="A10" s="71" t="s">
        <v>50</v>
      </c>
      <c r="B10" s="72">
        <v>272</v>
      </c>
      <c r="C10" s="73" t="s">
        <v>96</v>
      </c>
      <c r="D10" s="72" t="s">
        <v>91</v>
      </c>
      <c r="E10" s="71" t="s">
        <v>140</v>
      </c>
      <c r="F10" s="72"/>
      <c r="G10" s="74" t="s">
        <v>93</v>
      </c>
      <c r="H10" s="75">
        <v>18</v>
      </c>
      <c r="I10" s="76">
        <v>98</v>
      </c>
      <c r="J10" s="74" t="s">
        <v>115</v>
      </c>
    </row>
    <row r="11" spans="1:10" ht="18.75" customHeight="1" x14ac:dyDescent="0.2">
      <c r="A11" s="71" t="s">
        <v>52</v>
      </c>
      <c r="B11" s="72">
        <v>308</v>
      </c>
      <c r="C11" s="73" t="s">
        <v>100</v>
      </c>
      <c r="D11" s="72" t="s">
        <v>91</v>
      </c>
      <c r="E11" s="71" t="s">
        <v>153</v>
      </c>
      <c r="F11" s="72"/>
      <c r="G11" s="74" t="s">
        <v>105</v>
      </c>
      <c r="H11" s="75">
        <v>25</v>
      </c>
      <c r="I11" s="76">
        <v>64</v>
      </c>
      <c r="J11" s="74" t="s">
        <v>115</v>
      </c>
    </row>
    <row r="12" spans="1:10" ht="18.75" customHeight="1" x14ac:dyDescent="0.2">
      <c r="A12" s="71" t="s">
        <v>51</v>
      </c>
      <c r="B12" s="61">
        <v>177</v>
      </c>
      <c r="C12" s="62" t="s">
        <v>120</v>
      </c>
      <c r="D12" s="61" t="s">
        <v>91</v>
      </c>
      <c r="E12" s="62" t="s">
        <v>228</v>
      </c>
      <c r="F12" s="61"/>
      <c r="G12" s="74" t="s">
        <v>112</v>
      </c>
      <c r="H12" s="63">
        <v>17.5</v>
      </c>
      <c r="I12" s="76">
        <v>53</v>
      </c>
      <c r="J12" s="74" t="s">
        <v>113</v>
      </c>
    </row>
    <row r="13" spans="1:10" ht="18.75" customHeight="1" x14ac:dyDescent="0.2">
      <c r="A13" s="71" t="s">
        <v>49</v>
      </c>
      <c r="B13" s="72">
        <v>143</v>
      </c>
      <c r="C13" s="73" t="s">
        <v>100</v>
      </c>
      <c r="D13" s="72" t="s">
        <v>91</v>
      </c>
      <c r="E13" s="71" t="s">
        <v>122</v>
      </c>
      <c r="F13" s="72"/>
      <c r="G13" s="74" t="s">
        <v>123</v>
      </c>
      <c r="H13" s="75">
        <v>27</v>
      </c>
      <c r="I13" s="76">
        <v>65</v>
      </c>
      <c r="J13" s="74" t="s">
        <v>115</v>
      </c>
    </row>
    <row r="14" spans="1:10" ht="18.75" customHeight="1" x14ac:dyDescent="0.2">
      <c r="A14" s="71" t="s">
        <v>51</v>
      </c>
      <c r="B14" s="61">
        <v>102</v>
      </c>
      <c r="C14" s="62" t="s">
        <v>100</v>
      </c>
      <c r="D14" s="61" t="s">
        <v>91</v>
      </c>
      <c r="E14" s="62" t="s">
        <v>229</v>
      </c>
      <c r="F14" s="61"/>
      <c r="G14" s="74" t="s">
        <v>123</v>
      </c>
      <c r="H14" s="63">
        <v>27</v>
      </c>
      <c r="I14" s="76">
        <v>71</v>
      </c>
      <c r="J14" s="74" t="s">
        <v>115</v>
      </c>
    </row>
    <row r="15" spans="1:10" ht="18.75" customHeight="1" x14ac:dyDescent="0.2">
      <c r="A15" s="71" t="s">
        <v>51</v>
      </c>
      <c r="B15" s="72">
        <v>364</v>
      </c>
      <c r="C15" s="73" t="s">
        <v>100</v>
      </c>
      <c r="D15" s="72" t="s">
        <v>91</v>
      </c>
      <c r="E15" s="71" t="s">
        <v>170</v>
      </c>
      <c r="F15" s="72"/>
      <c r="G15" s="74" t="s">
        <v>105</v>
      </c>
      <c r="H15" s="75">
        <v>24</v>
      </c>
      <c r="I15" s="76">
        <v>65</v>
      </c>
      <c r="J15" s="74" t="s">
        <v>103</v>
      </c>
    </row>
    <row r="16" spans="1:10" ht="18.75" customHeight="1" x14ac:dyDescent="0.2">
      <c r="A16" s="71" t="s">
        <v>51</v>
      </c>
      <c r="B16" s="72">
        <v>256</v>
      </c>
      <c r="C16" s="73" t="s">
        <v>96</v>
      </c>
      <c r="D16" s="72" t="s">
        <v>124</v>
      </c>
      <c r="E16" s="71" t="s">
        <v>135</v>
      </c>
      <c r="F16" s="72"/>
      <c r="G16" s="74" t="s">
        <v>102</v>
      </c>
      <c r="H16" s="75">
        <v>31</v>
      </c>
      <c r="I16" s="76">
        <v>75</v>
      </c>
      <c r="J16" s="74" t="s">
        <v>113</v>
      </c>
    </row>
    <row r="17" spans="1:10" ht="18.75" customHeight="1" x14ac:dyDescent="0.2">
      <c r="A17" s="71" t="s">
        <v>49</v>
      </c>
      <c r="B17" s="72">
        <v>107</v>
      </c>
      <c r="C17" s="73" t="s">
        <v>96</v>
      </c>
      <c r="D17" s="72" t="s">
        <v>91</v>
      </c>
      <c r="E17" s="71" t="s">
        <v>97</v>
      </c>
      <c r="F17" s="72" t="s">
        <v>98</v>
      </c>
      <c r="G17" s="74" t="s">
        <v>99</v>
      </c>
      <c r="H17" s="75">
        <v>37</v>
      </c>
      <c r="I17" s="76">
        <v>81</v>
      </c>
      <c r="J17" s="74" t="s">
        <v>94</v>
      </c>
    </row>
    <row r="18" spans="1:10" ht="18.75" customHeight="1" x14ac:dyDescent="0.2">
      <c r="A18" s="71" t="s">
        <v>49</v>
      </c>
      <c r="B18" s="72">
        <v>380</v>
      </c>
      <c r="C18" s="73" t="s">
        <v>100</v>
      </c>
      <c r="D18" s="72" t="s">
        <v>91</v>
      </c>
      <c r="E18" s="71" t="s">
        <v>174</v>
      </c>
      <c r="F18" s="72"/>
      <c r="G18" s="74" t="s">
        <v>112</v>
      </c>
      <c r="H18" s="75">
        <v>21</v>
      </c>
      <c r="I18" s="76">
        <v>107</v>
      </c>
      <c r="J18" s="74" t="s">
        <v>94</v>
      </c>
    </row>
    <row r="19" spans="1:10" ht="18.75" customHeight="1" x14ac:dyDescent="0.2">
      <c r="A19" s="71" t="s">
        <v>51</v>
      </c>
      <c r="B19" s="72">
        <v>666</v>
      </c>
      <c r="C19" s="73" t="s">
        <v>96</v>
      </c>
      <c r="D19" s="72" t="s">
        <v>91</v>
      </c>
      <c r="E19" s="71" t="s">
        <v>190</v>
      </c>
      <c r="F19" s="72"/>
      <c r="G19" s="74" t="s">
        <v>108</v>
      </c>
      <c r="H19" s="75">
        <v>27</v>
      </c>
      <c r="I19" s="76">
        <v>81</v>
      </c>
      <c r="J19" s="74" t="s">
        <v>113</v>
      </c>
    </row>
    <row r="20" spans="1:10" ht="18.75" customHeight="1" x14ac:dyDescent="0.2">
      <c r="A20" s="71" t="s">
        <v>51</v>
      </c>
      <c r="B20" s="72">
        <v>312</v>
      </c>
      <c r="C20" s="73" t="s">
        <v>100</v>
      </c>
      <c r="D20" s="72" t="s">
        <v>91</v>
      </c>
      <c r="E20" s="71" t="s">
        <v>154</v>
      </c>
      <c r="F20" s="72"/>
      <c r="G20" s="74" t="s">
        <v>93</v>
      </c>
      <c r="H20" s="75">
        <v>34</v>
      </c>
      <c r="I20" s="76">
        <v>98</v>
      </c>
      <c r="J20" s="74" t="s">
        <v>113</v>
      </c>
    </row>
    <row r="21" spans="1:10" ht="18.75" customHeight="1" x14ac:dyDescent="0.2">
      <c r="A21" s="71" t="s">
        <v>49</v>
      </c>
      <c r="B21" s="72">
        <v>145</v>
      </c>
      <c r="C21" s="73" t="s">
        <v>109</v>
      </c>
      <c r="D21" s="72" t="s">
        <v>124</v>
      </c>
      <c r="E21" s="71" t="s">
        <v>125</v>
      </c>
      <c r="F21" s="72"/>
      <c r="G21" s="74" t="s">
        <v>102</v>
      </c>
      <c r="H21" s="75">
        <v>19</v>
      </c>
      <c r="I21" s="76">
        <v>64</v>
      </c>
      <c r="J21" s="74" t="s">
        <v>94</v>
      </c>
    </row>
    <row r="22" spans="1:10" ht="18.75" customHeight="1" x14ac:dyDescent="0.2">
      <c r="A22" s="71" t="s">
        <v>49</v>
      </c>
      <c r="B22" s="72">
        <v>388</v>
      </c>
      <c r="C22" s="73" t="s">
        <v>109</v>
      </c>
      <c r="D22" s="72" t="s">
        <v>124</v>
      </c>
      <c r="E22" s="71" t="s">
        <v>176</v>
      </c>
      <c r="F22" s="72"/>
      <c r="G22" s="74" t="s">
        <v>105</v>
      </c>
      <c r="H22" s="75">
        <v>28</v>
      </c>
      <c r="I22" s="76">
        <v>89</v>
      </c>
      <c r="J22" s="74" t="s">
        <v>115</v>
      </c>
    </row>
    <row r="23" spans="1:10" ht="18.75" customHeight="1" x14ac:dyDescent="0.2">
      <c r="A23" s="71" t="s">
        <v>50</v>
      </c>
      <c r="B23" s="61">
        <v>217</v>
      </c>
      <c r="C23" s="62" t="s">
        <v>120</v>
      </c>
      <c r="D23" s="61" t="s">
        <v>91</v>
      </c>
      <c r="E23" s="62" t="s">
        <v>230</v>
      </c>
      <c r="F23" s="61"/>
      <c r="G23" s="74" t="s">
        <v>105</v>
      </c>
      <c r="H23" s="63">
        <v>28.5</v>
      </c>
      <c r="I23" s="76">
        <v>77</v>
      </c>
      <c r="J23" s="74" t="s">
        <v>113</v>
      </c>
    </row>
    <row r="24" spans="1:10" ht="18.75" customHeight="1" x14ac:dyDescent="0.2">
      <c r="A24" s="71" t="s">
        <v>51</v>
      </c>
      <c r="B24" s="61">
        <v>163</v>
      </c>
      <c r="C24" s="62" t="s">
        <v>100</v>
      </c>
      <c r="D24" s="61" t="s">
        <v>91</v>
      </c>
      <c r="E24" s="62" t="s">
        <v>231</v>
      </c>
      <c r="F24" s="61"/>
      <c r="G24" s="74" t="s">
        <v>99</v>
      </c>
      <c r="H24" s="63">
        <v>11</v>
      </c>
      <c r="I24" s="76">
        <v>64</v>
      </c>
      <c r="J24" s="74" t="s">
        <v>106</v>
      </c>
    </row>
    <row r="25" spans="1:10" ht="18.75" customHeight="1" x14ac:dyDescent="0.2">
      <c r="A25" s="71" t="s">
        <v>51</v>
      </c>
      <c r="B25" s="72">
        <v>320</v>
      </c>
      <c r="C25" s="73" t="s">
        <v>109</v>
      </c>
      <c r="D25" s="72" t="s">
        <v>91</v>
      </c>
      <c r="E25" s="71" t="s">
        <v>157</v>
      </c>
      <c r="F25" s="72"/>
      <c r="G25" s="74" t="s">
        <v>151</v>
      </c>
      <c r="H25" s="75">
        <v>31</v>
      </c>
      <c r="I25" s="76">
        <v>86</v>
      </c>
      <c r="J25" s="74" t="s">
        <v>113</v>
      </c>
    </row>
    <row r="26" spans="1:10" ht="18.75" customHeight="1" x14ac:dyDescent="0.2">
      <c r="A26" s="71" t="s">
        <v>51</v>
      </c>
      <c r="B26" s="72">
        <v>268</v>
      </c>
      <c r="C26" s="73" t="s">
        <v>96</v>
      </c>
      <c r="D26" s="72" t="s">
        <v>124</v>
      </c>
      <c r="E26" s="71" t="s">
        <v>139</v>
      </c>
      <c r="F26" s="72" t="s">
        <v>98</v>
      </c>
      <c r="G26" s="74" t="s">
        <v>112</v>
      </c>
      <c r="H26" s="75">
        <v>36</v>
      </c>
      <c r="I26" s="76">
        <v>89</v>
      </c>
      <c r="J26" s="74" t="s">
        <v>113</v>
      </c>
    </row>
    <row r="27" spans="1:10" ht="18.75" customHeight="1" x14ac:dyDescent="0.2">
      <c r="A27" s="71" t="s">
        <v>51</v>
      </c>
      <c r="B27" s="72">
        <v>360</v>
      </c>
      <c r="C27" s="73" t="s">
        <v>100</v>
      </c>
      <c r="D27" s="72" t="s">
        <v>91</v>
      </c>
      <c r="E27" s="71" t="s">
        <v>169</v>
      </c>
      <c r="F27" s="72"/>
      <c r="G27" s="74" t="s">
        <v>108</v>
      </c>
      <c r="H27" s="75">
        <v>28</v>
      </c>
      <c r="I27" s="76">
        <v>107</v>
      </c>
      <c r="J27" s="74" t="s">
        <v>106</v>
      </c>
    </row>
    <row r="28" spans="1:10" ht="18.75" customHeight="1" x14ac:dyDescent="0.2">
      <c r="A28" s="71" t="s">
        <v>51</v>
      </c>
      <c r="B28" s="72">
        <v>773</v>
      </c>
      <c r="C28" s="73" t="s">
        <v>100</v>
      </c>
      <c r="D28" s="72" t="s">
        <v>124</v>
      </c>
      <c r="E28" s="71" t="s">
        <v>192</v>
      </c>
      <c r="F28" s="72"/>
      <c r="G28" s="74" t="s">
        <v>112</v>
      </c>
      <c r="H28" s="75">
        <v>36</v>
      </c>
      <c r="I28" s="76">
        <v>75</v>
      </c>
      <c r="J28" s="74" t="s">
        <v>106</v>
      </c>
    </row>
    <row r="29" spans="1:10" ht="18.75" customHeight="1" x14ac:dyDescent="0.2">
      <c r="A29" s="71" t="s">
        <v>49</v>
      </c>
      <c r="B29" s="72">
        <v>304</v>
      </c>
      <c r="C29" s="73" t="s">
        <v>100</v>
      </c>
      <c r="D29" s="72" t="s">
        <v>91</v>
      </c>
      <c r="E29" s="71" t="s">
        <v>152</v>
      </c>
      <c r="F29" s="72"/>
      <c r="G29" s="74" t="s">
        <v>93</v>
      </c>
      <c r="H29" s="75">
        <v>37</v>
      </c>
      <c r="I29" s="76">
        <v>99</v>
      </c>
      <c r="J29" s="74" t="s">
        <v>106</v>
      </c>
    </row>
    <row r="30" spans="1:10" ht="18.75" customHeight="1" x14ac:dyDescent="0.2">
      <c r="A30" s="71" t="s">
        <v>50</v>
      </c>
      <c r="B30" s="72">
        <v>132</v>
      </c>
      <c r="C30" s="73" t="s">
        <v>96</v>
      </c>
      <c r="D30" s="72" t="s">
        <v>91</v>
      </c>
      <c r="E30" s="71" t="s">
        <v>117</v>
      </c>
      <c r="F30" s="72"/>
      <c r="G30" s="74" t="s">
        <v>93</v>
      </c>
      <c r="H30" s="75">
        <v>26</v>
      </c>
      <c r="I30" s="76">
        <v>89</v>
      </c>
      <c r="J30" s="74" t="s">
        <v>115</v>
      </c>
    </row>
    <row r="31" spans="1:10" ht="18.75" customHeight="1" x14ac:dyDescent="0.2">
      <c r="A31" s="71" t="s">
        <v>50</v>
      </c>
      <c r="B31" s="72">
        <v>384</v>
      </c>
      <c r="C31" s="73" t="s">
        <v>100</v>
      </c>
      <c r="D31" s="72" t="s">
        <v>124</v>
      </c>
      <c r="E31" s="71" t="s">
        <v>175</v>
      </c>
      <c r="F31" s="72"/>
      <c r="G31" s="74" t="s">
        <v>93</v>
      </c>
      <c r="H31" s="75">
        <v>34</v>
      </c>
      <c r="I31" s="76">
        <v>98</v>
      </c>
      <c r="J31" s="74" t="s">
        <v>94</v>
      </c>
    </row>
    <row r="32" spans="1:10" ht="18.75" customHeight="1" x14ac:dyDescent="0.2">
      <c r="A32" s="71" t="s">
        <v>51</v>
      </c>
      <c r="B32" s="72">
        <v>372</v>
      </c>
      <c r="C32" s="73" t="s">
        <v>100</v>
      </c>
      <c r="D32" s="72" t="s">
        <v>91</v>
      </c>
      <c r="E32" s="71" t="s">
        <v>172</v>
      </c>
      <c r="F32" s="72"/>
      <c r="G32" s="74" t="s">
        <v>108</v>
      </c>
      <c r="H32" s="75">
        <v>35</v>
      </c>
      <c r="I32" s="76">
        <v>83</v>
      </c>
      <c r="J32" s="74" t="s">
        <v>115</v>
      </c>
    </row>
    <row r="33" spans="1:10" ht="18.75" customHeight="1" x14ac:dyDescent="0.2">
      <c r="A33" s="71" t="s">
        <v>50</v>
      </c>
      <c r="B33" s="72">
        <v>159</v>
      </c>
      <c r="C33" s="73" t="s">
        <v>100</v>
      </c>
      <c r="D33" s="72" t="s">
        <v>124</v>
      </c>
      <c r="E33" s="71" t="s">
        <v>129</v>
      </c>
      <c r="F33" s="72"/>
      <c r="G33" s="74" t="s">
        <v>93</v>
      </c>
      <c r="H33" s="75">
        <v>17</v>
      </c>
      <c r="I33" s="76">
        <v>75</v>
      </c>
      <c r="J33" s="74" t="s">
        <v>113</v>
      </c>
    </row>
    <row r="34" spans="1:10" ht="18.75" customHeight="1" x14ac:dyDescent="0.2">
      <c r="A34" s="71" t="s">
        <v>49</v>
      </c>
      <c r="B34" s="72">
        <v>328</v>
      </c>
      <c r="C34" s="73" t="s">
        <v>100</v>
      </c>
      <c r="D34" s="72" t="s">
        <v>91</v>
      </c>
      <c r="E34" s="71" t="s">
        <v>159</v>
      </c>
      <c r="F34" s="72" t="s">
        <v>98</v>
      </c>
      <c r="G34" s="74" t="s">
        <v>105</v>
      </c>
      <c r="H34" s="75">
        <v>24</v>
      </c>
      <c r="I34" s="76">
        <v>89</v>
      </c>
      <c r="J34" s="74" t="s">
        <v>113</v>
      </c>
    </row>
    <row r="35" spans="1:10" ht="18.75" customHeight="1" x14ac:dyDescent="0.2">
      <c r="A35" s="71" t="s">
        <v>50</v>
      </c>
      <c r="B35" s="61">
        <v>230</v>
      </c>
      <c r="C35" s="62" t="s">
        <v>90</v>
      </c>
      <c r="D35" s="61" t="s">
        <v>91</v>
      </c>
      <c r="E35" s="62" t="s">
        <v>232</v>
      </c>
      <c r="F35" s="61" t="s">
        <v>98</v>
      </c>
      <c r="G35" s="74" t="s">
        <v>93</v>
      </c>
      <c r="H35" s="63">
        <v>27.5</v>
      </c>
      <c r="I35" s="76">
        <v>89</v>
      </c>
      <c r="J35" s="74" t="s">
        <v>106</v>
      </c>
    </row>
    <row r="36" spans="1:10" ht="18.75" customHeight="1" x14ac:dyDescent="0.2">
      <c r="A36" s="71" t="s">
        <v>50</v>
      </c>
      <c r="B36" s="61">
        <v>405</v>
      </c>
      <c r="C36" s="62" t="s">
        <v>90</v>
      </c>
      <c r="D36" s="61" t="s">
        <v>91</v>
      </c>
      <c r="E36" s="62" t="s">
        <v>233</v>
      </c>
      <c r="F36" s="61" t="s">
        <v>98</v>
      </c>
      <c r="G36" s="74" t="s">
        <v>123</v>
      </c>
      <c r="H36" s="63">
        <v>32.5</v>
      </c>
      <c r="I36" s="76">
        <v>146</v>
      </c>
      <c r="J36" s="74" t="s">
        <v>103</v>
      </c>
    </row>
    <row r="37" spans="1:10" ht="18.75" customHeight="1" x14ac:dyDescent="0.2">
      <c r="A37" s="71" t="s">
        <v>51</v>
      </c>
      <c r="B37" s="61">
        <v>399</v>
      </c>
      <c r="C37" s="62" t="s">
        <v>90</v>
      </c>
      <c r="D37" s="61" t="s">
        <v>91</v>
      </c>
      <c r="E37" s="62" t="s">
        <v>234</v>
      </c>
      <c r="F37" s="61" t="s">
        <v>98</v>
      </c>
      <c r="G37" s="74" t="s">
        <v>112</v>
      </c>
      <c r="H37" s="63">
        <v>28.5</v>
      </c>
      <c r="I37" s="76">
        <v>135</v>
      </c>
      <c r="J37" s="74" t="s">
        <v>94</v>
      </c>
    </row>
    <row r="38" spans="1:10" ht="18.75" customHeight="1" x14ac:dyDescent="0.2">
      <c r="A38" s="71" t="s">
        <v>50</v>
      </c>
      <c r="B38" s="61">
        <v>1036</v>
      </c>
      <c r="C38" s="62" t="s">
        <v>90</v>
      </c>
      <c r="D38" s="61" t="s">
        <v>91</v>
      </c>
      <c r="E38" s="62" t="s">
        <v>235</v>
      </c>
      <c r="F38" s="61" t="s">
        <v>98</v>
      </c>
      <c r="G38" s="74" t="s">
        <v>99</v>
      </c>
      <c r="H38" s="63">
        <v>34</v>
      </c>
      <c r="I38" s="76">
        <v>125</v>
      </c>
      <c r="J38" s="74" t="s">
        <v>115</v>
      </c>
    </row>
    <row r="39" spans="1:10" ht="18.75" customHeight="1" x14ac:dyDescent="0.2">
      <c r="A39" s="71" t="s">
        <v>52</v>
      </c>
      <c r="B39" s="72">
        <v>876</v>
      </c>
      <c r="C39" s="73" t="s">
        <v>90</v>
      </c>
      <c r="D39" s="72" t="s">
        <v>91</v>
      </c>
      <c r="E39" s="71" t="s">
        <v>195</v>
      </c>
      <c r="F39" s="72"/>
      <c r="G39" s="74" t="s">
        <v>105</v>
      </c>
      <c r="H39" s="75">
        <v>22</v>
      </c>
      <c r="I39" s="76">
        <v>99</v>
      </c>
      <c r="J39" s="74" t="s">
        <v>94</v>
      </c>
    </row>
    <row r="40" spans="1:10" ht="18.75" customHeight="1" x14ac:dyDescent="0.2">
      <c r="A40" s="71" t="s">
        <v>52</v>
      </c>
      <c r="B40" s="72">
        <v>158</v>
      </c>
      <c r="C40" s="73" t="s">
        <v>120</v>
      </c>
      <c r="D40" s="72" t="s">
        <v>91</v>
      </c>
      <c r="E40" s="71" t="s">
        <v>128</v>
      </c>
      <c r="F40" s="72"/>
      <c r="G40" s="74" t="s">
        <v>112</v>
      </c>
      <c r="H40" s="75">
        <v>26</v>
      </c>
      <c r="I40" s="76">
        <v>91</v>
      </c>
      <c r="J40" s="74" t="s">
        <v>94</v>
      </c>
    </row>
    <row r="41" spans="1:10" ht="18.75" customHeight="1" x14ac:dyDescent="0.2">
      <c r="A41" s="71" t="s">
        <v>52</v>
      </c>
      <c r="B41" s="72">
        <v>450</v>
      </c>
      <c r="C41" s="73" t="s">
        <v>142</v>
      </c>
      <c r="D41" s="72" t="s">
        <v>91</v>
      </c>
      <c r="E41" s="71" t="s">
        <v>185</v>
      </c>
      <c r="F41" s="72" t="s">
        <v>98</v>
      </c>
      <c r="G41" s="74" t="s">
        <v>151</v>
      </c>
      <c r="H41" s="75">
        <v>18</v>
      </c>
      <c r="I41" s="76">
        <v>71</v>
      </c>
      <c r="J41" s="74" t="s">
        <v>103</v>
      </c>
    </row>
    <row r="42" spans="1:10" ht="18.75" customHeight="1" x14ac:dyDescent="0.2">
      <c r="A42" s="71" t="s">
        <v>53</v>
      </c>
      <c r="B42" s="72">
        <v>344</v>
      </c>
      <c r="C42" s="73" t="s">
        <v>142</v>
      </c>
      <c r="D42" s="72" t="s">
        <v>91</v>
      </c>
      <c r="E42" s="71" t="s">
        <v>163</v>
      </c>
      <c r="F42" s="72" t="s">
        <v>98</v>
      </c>
      <c r="G42" s="74" t="s">
        <v>105</v>
      </c>
      <c r="H42" s="75">
        <v>21</v>
      </c>
      <c r="I42" s="76">
        <v>77</v>
      </c>
      <c r="J42" s="74" t="s">
        <v>103</v>
      </c>
    </row>
    <row r="43" spans="1:10" ht="18.75" customHeight="1" x14ac:dyDescent="0.2">
      <c r="A43" s="71" t="s">
        <v>53</v>
      </c>
      <c r="B43" s="61">
        <v>218</v>
      </c>
      <c r="C43" s="62" t="s">
        <v>120</v>
      </c>
      <c r="D43" s="61" t="s">
        <v>91</v>
      </c>
      <c r="E43" s="62" t="s">
        <v>236</v>
      </c>
      <c r="F43" s="61"/>
      <c r="G43" s="74" t="s">
        <v>112</v>
      </c>
      <c r="H43" s="63">
        <v>30</v>
      </c>
      <c r="I43" s="76">
        <v>65</v>
      </c>
      <c r="J43" s="74" t="s">
        <v>115</v>
      </c>
    </row>
    <row r="44" spans="1:10" ht="18.75" customHeight="1" x14ac:dyDescent="0.2">
      <c r="A44" s="71" t="s">
        <v>51</v>
      </c>
      <c r="B44" s="72">
        <v>376</v>
      </c>
      <c r="C44" s="73" t="s">
        <v>100</v>
      </c>
      <c r="D44" s="72" t="s">
        <v>91</v>
      </c>
      <c r="E44" s="71" t="s">
        <v>173</v>
      </c>
      <c r="F44" s="72"/>
      <c r="G44" s="74" t="s">
        <v>99</v>
      </c>
      <c r="H44" s="75">
        <v>19</v>
      </c>
      <c r="I44" s="76">
        <v>99</v>
      </c>
      <c r="J44" s="74" t="s">
        <v>106</v>
      </c>
    </row>
    <row r="45" spans="1:10" ht="18.75" customHeight="1" x14ac:dyDescent="0.2">
      <c r="A45" s="71" t="s">
        <v>50</v>
      </c>
      <c r="B45" s="72">
        <v>292</v>
      </c>
      <c r="C45" s="73" t="s">
        <v>100</v>
      </c>
      <c r="D45" s="72" t="s">
        <v>91</v>
      </c>
      <c r="E45" s="71" t="s">
        <v>147</v>
      </c>
      <c r="F45" s="72"/>
      <c r="G45" s="74" t="s">
        <v>93</v>
      </c>
      <c r="H45" s="75">
        <v>21</v>
      </c>
      <c r="I45" s="76">
        <v>83</v>
      </c>
      <c r="J45" s="74" t="s">
        <v>106</v>
      </c>
    </row>
    <row r="46" spans="1:10" ht="18.75" customHeight="1" x14ac:dyDescent="0.2">
      <c r="A46" s="71" t="s">
        <v>51</v>
      </c>
      <c r="B46" s="72">
        <v>296</v>
      </c>
      <c r="C46" s="73" t="s">
        <v>100</v>
      </c>
      <c r="D46" s="72" t="s">
        <v>91</v>
      </c>
      <c r="E46" s="71" t="s">
        <v>148</v>
      </c>
      <c r="F46" s="72"/>
      <c r="G46" s="74" t="s">
        <v>105</v>
      </c>
      <c r="H46" s="75">
        <v>31</v>
      </c>
      <c r="I46" s="76">
        <v>77</v>
      </c>
      <c r="J46" s="74" t="s">
        <v>115</v>
      </c>
    </row>
    <row r="47" spans="1:10" ht="18.75" customHeight="1" x14ac:dyDescent="0.2">
      <c r="A47" s="71" t="s">
        <v>50</v>
      </c>
      <c r="B47" s="72">
        <v>346</v>
      </c>
      <c r="C47" s="73" t="s">
        <v>164</v>
      </c>
      <c r="D47" s="72" t="s">
        <v>91</v>
      </c>
      <c r="E47" s="71" t="s">
        <v>165</v>
      </c>
      <c r="F47" s="72"/>
      <c r="G47" s="74" t="s">
        <v>123</v>
      </c>
      <c r="H47" s="75">
        <v>21</v>
      </c>
      <c r="I47" s="76">
        <v>77</v>
      </c>
      <c r="J47" s="74" t="s">
        <v>115</v>
      </c>
    </row>
    <row r="48" spans="1:10" ht="18.75" customHeight="1" x14ac:dyDescent="0.2">
      <c r="A48" s="71" t="s">
        <v>50</v>
      </c>
      <c r="B48" s="72">
        <v>415</v>
      </c>
      <c r="C48" s="73" t="s">
        <v>120</v>
      </c>
      <c r="D48" s="72" t="s">
        <v>124</v>
      </c>
      <c r="E48" s="71" t="s">
        <v>182</v>
      </c>
      <c r="F48" s="72"/>
      <c r="G48" s="74" t="s">
        <v>151</v>
      </c>
      <c r="H48" s="75">
        <v>36</v>
      </c>
      <c r="I48" s="76">
        <v>76</v>
      </c>
      <c r="J48" s="74" t="s">
        <v>106</v>
      </c>
    </row>
    <row r="49" spans="1:10" ht="18.75" customHeight="1" x14ac:dyDescent="0.2">
      <c r="A49" s="71" t="s">
        <v>53</v>
      </c>
      <c r="B49" s="77">
        <v>324</v>
      </c>
      <c r="C49" s="78" t="s">
        <v>109</v>
      </c>
      <c r="D49" s="77" t="s">
        <v>91</v>
      </c>
      <c r="E49" s="79" t="s">
        <v>158</v>
      </c>
      <c r="F49" s="77"/>
      <c r="G49" s="74" t="s">
        <v>108</v>
      </c>
      <c r="H49" s="80">
        <v>28</v>
      </c>
      <c r="I49" s="76">
        <v>99</v>
      </c>
      <c r="J49" s="74" t="s">
        <v>113</v>
      </c>
    </row>
    <row r="50" spans="1:10" ht="18.75" customHeight="1" x14ac:dyDescent="0.2">
      <c r="A50" s="79" t="s">
        <v>52</v>
      </c>
      <c r="B50" s="77">
        <v>392</v>
      </c>
      <c r="C50" s="78" t="s">
        <v>109</v>
      </c>
      <c r="D50" s="77" t="s">
        <v>91</v>
      </c>
      <c r="E50" s="79" t="s">
        <v>177</v>
      </c>
      <c r="F50" s="77"/>
      <c r="G50" s="74" t="s">
        <v>93</v>
      </c>
      <c r="H50" s="80">
        <v>24</v>
      </c>
      <c r="I50" s="76">
        <v>75</v>
      </c>
      <c r="J50" s="74" t="s">
        <v>106</v>
      </c>
    </row>
    <row r="51" spans="1:10" ht="18.75" customHeight="1" x14ac:dyDescent="0.2">
      <c r="A51" s="71" t="s">
        <v>51</v>
      </c>
      <c r="B51" s="64">
        <v>167</v>
      </c>
      <c r="C51" s="65" t="s">
        <v>90</v>
      </c>
      <c r="D51" s="64" t="s">
        <v>91</v>
      </c>
      <c r="E51" s="65" t="s">
        <v>237</v>
      </c>
      <c r="F51" s="64"/>
      <c r="G51" s="74" t="s">
        <v>112</v>
      </c>
      <c r="H51" s="66">
        <v>21.5</v>
      </c>
      <c r="I51" s="76">
        <v>65</v>
      </c>
      <c r="J51" s="74" t="s">
        <v>94</v>
      </c>
    </row>
    <row r="52" spans="1:10" ht="18.75" customHeight="1" x14ac:dyDescent="0.2">
      <c r="A52" s="71" t="s">
        <v>49</v>
      </c>
      <c r="B52" s="77">
        <v>724</v>
      </c>
      <c r="C52" s="78" t="s">
        <v>164</v>
      </c>
      <c r="D52" s="77" t="s">
        <v>91</v>
      </c>
      <c r="E52" s="79" t="s">
        <v>191</v>
      </c>
      <c r="F52" s="77"/>
      <c r="G52" s="74" t="s">
        <v>99</v>
      </c>
      <c r="H52" s="80">
        <v>19</v>
      </c>
      <c r="I52" s="76">
        <v>89</v>
      </c>
      <c r="J52" s="74" t="s">
        <v>106</v>
      </c>
    </row>
    <row r="53" spans="1:10" ht="18.75" customHeight="1" x14ac:dyDescent="0.2">
      <c r="A53" s="71" t="s">
        <v>51</v>
      </c>
      <c r="B53" s="77">
        <v>542</v>
      </c>
      <c r="C53" s="78" t="s">
        <v>100</v>
      </c>
      <c r="D53" s="77" t="s">
        <v>91</v>
      </c>
      <c r="E53" s="79" t="s">
        <v>187</v>
      </c>
      <c r="F53" s="77"/>
      <c r="G53" s="74" t="s">
        <v>108</v>
      </c>
      <c r="H53" s="80">
        <v>26</v>
      </c>
      <c r="I53" s="76">
        <v>86</v>
      </c>
      <c r="J53" s="74" t="s">
        <v>115</v>
      </c>
    </row>
    <row r="54" spans="1:10" ht="18.75" customHeight="1" x14ac:dyDescent="0.2">
      <c r="A54" s="71" t="s">
        <v>53</v>
      </c>
      <c r="B54" s="64">
        <v>1004</v>
      </c>
      <c r="C54" s="65" t="s">
        <v>96</v>
      </c>
      <c r="D54" s="64" t="s">
        <v>91</v>
      </c>
      <c r="E54" s="65" t="s">
        <v>238</v>
      </c>
      <c r="F54" s="64"/>
      <c r="G54" s="74" t="s">
        <v>102</v>
      </c>
      <c r="H54" s="66">
        <v>35</v>
      </c>
      <c r="I54" s="76">
        <v>74</v>
      </c>
      <c r="J54" s="74" t="s">
        <v>113</v>
      </c>
    </row>
    <row r="55" spans="1:10" ht="18.75" customHeight="1" x14ac:dyDescent="0.2">
      <c r="A55" s="71" t="s">
        <v>50</v>
      </c>
      <c r="B55" s="77">
        <v>115</v>
      </c>
      <c r="C55" s="78" t="s">
        <v>100</v>
      </c>
      <c r="D55" s="77" t="s">
        <v>91</v>
      </c>
      <c r="E55" s="79" t="s">
        <v>101</v>
      </c>
      <c r="F55" s="64" t="s">
        <v>98</v>
      </c>
      <c r="G55" s="74" t="s">
        <v>102</v>
      </c>
      <c r="H55" s="80">
        <v>21</v>
      </c>
      <c r="I55" s="76">
        <v>89</v>
      </c>
      <c r="J55" s="74" t="s">
        <v>103</v>
      </c>
    </row>
    <row r="56" spans="1:10" ht="18.75" customHeight="1" x14ac:dyDescent="0.2">
      <c r="A56" s="71" t="s">
        <v>51</v>
      </c>
      <c r="B56" s="77">
        <v>123</v>
      </c>
      <c r="C56" s="78" t="s">
        <v>100</v>
      </c>
      <c r="D56" s="77" t="s">
        <v>91</v>
      </c>
      <c r="E56" s="79" t="s">
        <v>111</v>
      </c>
      <c r="F56" s="77"/>
      <c r="G56" s="74" t="s">
        <v>112</v>
      </c>
      <c r="H56" s="80">
        <v>29</v>
      </c>
      <c r="I56" s="76">
        <v>75</v>
      </c>
      <c r="J56" s="74" t="s">
        <v>113</v>
      </c>
    </row>
    <row r="57" spans="1:10" ht="18.75" customHeight="1" x14ac:dyDescent="0.2">
      <c r="A57" s="71" t="s">
        <v>50</v>
      </c>
      <c r="B57" s="77">
        <v>124</v>
      </c>
      <c r="C57" s="78" t="s">
        <v>96</v>
      </c>
      <c r="D57" s="77" t="s">
        <v>91</v>
      </c>
      <c r="E57" s="79" t="s">
        <v>114</v>
      </c>
      <c r="F57" s="77"/>
      <c r="G57" s="74" t="s">
        <v>93</v>
      </c>
      <c r="H57" s="80">
        <v>18</v>
      </c>
      <c r="I57" s="76">
        <v>99</v>
      </c>
      <c r="J57" s="74" t="s">
        <v>115</v>
      </c>
    </row>
    <row r="58" spans="1:10" ht="18.75" customHeight="1" x14ac:dyDescent="0.2">
      <c r="A58" s="71" t="s">
        <v>49</v>
      </c>
      <c r="B58" s="77">
        <v>152</v>
      </c>
      <c r="C58" s="78" t="s">
        <v>100</v>
      </c>
      <c r="D58" s="77" t="s">
        <v>91</v>
      </c>
      <c r="E58" s="79" t="s">
        <v>126</v>
      </c>
      <c r="F58" s="77"/>
      <c r="G58" s="74" t="s">
        <v>108</v>
      </c>
      <c r="H58" s="80">
        <v>36</v>
      </c>
      <c r="I58" s="76">
        <v>91</v>
      </c>
      <c r="J58" s="74" t="s">
        <v>94</v>
      </c>
    </row>
    <row r="59" spans="1:10" ht="18.75" customHeight="1" x14ac:dyDescent="0.2">
      <c r="A59" s="74" t="s">
        <v>50</v>
      </c>
      <c r="B59" s="64">
        <v>1005</v>
      </c>
      <c r="C59" s="65" t="s">
        <v>120</v>
      </c>
      <c r="D59" s="64" t="s">
        <v>91</v>
      </c>
      <c r="E59" s="65" t="s">
        <v>239</v>
      </c>
      <c r="F59" s="64" t="s">
        <v>98</v>
      </c>
      <c r="G59" s="74" t="s">
        <v>108</v>
      </c>
      <c r="H59" s="66">
        <v>25</v>
      </c>
      <c r="I59" s="76">
        <v>83</v>
      </c>
      <c r="J59" s="74" t="s">
        <v>94</v>
      </c>
    </row>
    <row r="60" spans="1:10" ht="18.75" customHeight="1" x14ac:dyDescent="0.2">
      <c r="A60" s="71" t="s">
        <v>51</v>
      </c>
      <c r="B60" s="64">
        <v>166</v>
      </c>
      <c r="C60" s="65" t="s">
        <v>96</v>
      </c>
      <c r="D60" s="64" t="s">
        <v>91</v>
      </c>
      <c r="E60" s="65" t="s">
        <v>240</v>
      </c>
      <c r="F60" s="64"/>
      <c r="G60" s="74" t="s">
        <v>105</v>
      </c>
      <c r="H60" s="66">
        <v>21</v>
      </c>
      <c r="I60" s="76">
        <v>77</v>
      </c>
      <c r="J60" s="74" t="s">
        <v>113</v>
      </c>
    </row>
    <row r="61" spans="1:10" ht="18.75" customHeight="1" x14ac:dyDescent="0.2">
      <c r="A61" s="71" t="s">
        <v>53</v>
      </c>
      <c r="B61" s="77">
        <v>500</v>
      </c>
      <c r="C61" s="78" t="s">
        <v>120</v>
      </c>
      <c r="D61" s="77" t="s">
        <v>91</v>
      </c>
      <c r="E61" s="79" t="s">
        <v>186</v>
      </c>
      <c r="F61" s="77" t="s">
        <v>98</v>
      </c>
      <c r="G61" s="74" t="s">
        <v>151</v>
      </c>
      <c r="H61" s="80">
        <v>26</v>
      </c>
      <c r="I61" s="76">
        <v>83</v>
      </c>
      <c r="J61" s="74" t="s">
        <v>113</v>
      </c>
    </row>
    <row r="62" spans="1:10" ht="18.75" customHeight="1" x14ac:dyDescent="0.2">
      <c r="A62" s="79" t="s">
        <v>52</v>
      </c>
      <c r="B62" s="77">
        <v>262</v>
      </c>
      <c r="C62" s="78" t="s">
        <v>96</v>
      </c>
      <c r="D62" s="77" t="s">
        <v>91</v>
      </c>
      <c r="E62" s="79" t="s">
        <v>137</v>
      </c>
      <c r="F62" s="77"/>
      <c r="G62" s="74" t="s">
        <v>102</v>
      </c>
      <c r="H62" s="80">
        <v>28</v>
      </c>
      <c r="I62" s="76">
        <v>117</v>
      </c>
      <c r="J62" s="74" t="s">
        <v>113</v>
      </c>
    </row>
    <row r="63" spans="1:10" ht="18.75" customHeight="1" x14ac:dyDescent="0.2">
      <c r="A63" s="79" t="s">
        <v>51</v>
      </c>
      <c r="B63" s="77">
        <v>332</v>
      </c>
      <c r="C63" s="78" t="s">
        <v>90</v>
      </c>
      <c r="D63" s="77" t="s">
        <v>91</v>
      </c>
      <c r="E63" s="79" t="s">
        <v>160</v>
      </c>
      <c r="F63" s="77"/>
      <c r="G63" s="74" t="s">
        <v>123</v>
      </c>
      <c r="H63" s="80">
        <v>19</v>
      </c>
      <c r="I63" s="76">
        <v>75</v>
      </c>
      <c r="J63" s="74" t="s">
        <v>94</v>
      </c>
    </row>
    <row r="64" spans="1:10" ht="18.75" customHeight="1" x14ac:dyDescent="0.2">
      <c r="A64" s="79" t="s">
        <v>51</v>
      </c>
      <c r="B64" s="77">
        <v>286</v>
      </c>
      <c r="C64" s="78" t="s">
        <v>120</v>
      </c>
      <c r="D64" s="77" t="s">
        <v>91</v>
      </c>
      <c r="E64" s="79" t="s">
        <v>145</v>
      </c>
      <c r="F64" s="77"/>
      <c r="G64" s="74" t="s">
        <v>112</v>
      </c>
      <c r="H64" s="80">
        <v>24</v>
      </c>
      <c r="I64" s="76">
        <v>91</v>
      </c>
      <c r="J64" s="74" t="s">
        <v>94</v>
      </c>
    </row>
    <row r="65" spans="1:10" ht="18.75" customHeight="1" x14ac:dyDescent="0.2">
      <c r="A65" s="79" t="s">
        <v>53</v>
      </c>
      <c r="B65" s="77">
        <v>212</v>
      </c>
      <c r="C65" s="78" t="s">
        <v>120</v>
      </c>
      <c r="D65" s="77" t="s">
        <v>91</v>
      </c>
      <c r="E65" s="79" t="s">
        <v>133</v>
      </c>
      <c r="F65" s="77" t="s">
        <v>98</v>
      </c>
      <c r="G65" s="74" t="s">
        <v>105</v>
      </c>
      <c r="H65" s="80">
        <v>34</v>
      </c>
      <c r="I65" s="76">
        <v>89</v>
      </c>
      <c r="J65" s="74" t="s">
        <v>113</v>
      </c>
    </row>
    <row r="66" spans="1:10" ht="18.75" customHeight="1" x14ac:dyDescent="0.2">
      <c r="A66" s="79" t="s">
        <v>51</v>
      </c>
      <c r="B66" s="77">
        <v>136</v>
      </c>
      <c r="C66" s="78" t="s">
        <v>96</v>
      </c>
      <c r="D66" s="77" t="s">
        <v>91</v>
      </c>
      <c r="E66" s="79" t="s">
        <v>119</v>
      </c>
      <c r="F66" s="77"/>
      <c r="G66" s="74" t="s">
        <v>112</v>
      </c>
      <c r="H66" s="80">
        <v>17</v>
      </c>
      <c r="I66" s="76">
        <v>83</v>
      </c>
      <c r="J66" s="74" t="s">
        <v>115</v>
      </c>
    </row>
    <row r="67" spans="1:10" ht="18.75" customHeight="1" x14ac:dyDescent="0.2">
      <c r="A67" s="79" t="s">
        <v>52</v>
      </c>
      <c r="B67" s="77">
        <v>314</v>
      </c>
      <c r="C67" s="78" t="s">
        <v>100</v>
      </c>
      <c r="D67" s="77" t="s">
        <v>91</v>
      </c>
      <c r="E67" s="79" t="s">
        <v>155</v>
      </c>
      <c r="F67" s="77" t="s">
        <v>98</v>
      </c>
      <c r="G67" s="74" t="s">
        <v>112</v>
      </c>
      <c r="H67" s="80">
        <v>35</v>
      </c>
      <c r="I67" s="76">
        <v>75</v>
      </c>
      <c r="J67" s="74" t="s">
        <v>94</v>
      </c>
    </row>
    <row r="68" spans="1:10" ht="18.75" customHeight="1" x14ac:dyDescent="0.2">
      <c r="A68" s="79" t="s">
        <v>53</v>
      </c>
      <c r="B68" s="77">
        <v>934</v>
      </c>
      <c r="C68" s="78" t="s">
        <v>96</v>
      </c>
      <c r="D68" s="77" t="s">
        <v>91</v>
      </c>
      <c r="E68" s="79" t="s">
        <v>196</v>
      </c>
      <c r="F68" s="77" t="s">
        <v>98</v>
      </c>
      <c r="G68" s="74" t="s">
        <v>151</v>
      </c>
      <c r="H68" s="80">
        <v>29</v>
      </c>
      <c r="I68" s="76">
        <v>98</v>
      </c>
      <c r="J68" s="74" t="s">
        <v>115</v>
      </c>
    </row>
    <row r="69" spans="1:10" ht="18.75" customHeight="1" x14ac:dyDescent="0.2">
      <c r="A69" s="79" t="s">
        <v>241</v>
      </c>
      <c r="B69" s="64">
        <v>164</v>
      </c>
      <c r="C69" s="65" t="s">
        <v>96</v>
      </c>
      <c r="D69" s="64" t="s">
        <v>91</v>
      </c>
      <c r="E69" s="65" t="s">
        <v>242</v>
      </c>
      <c r="F69" s="64"/>
      <c r="G69" s="74" t="s">
        <v>112</v>
      </c>
      <c r="H69" s="66">
        <v>14.5</v>
      </c>
      <c r="I69" s="76">
        <v>99</v>
      </c>
      <c r="J69" s="74" t="s">
        <v>115</v>
      </c>
    </row>
    <row r="70" spans="1:10" ht="18.75" customHeight="1" x14ac:dyDescent="0.2">
      <c r="A70" s="79" t="s">
        <v>49</v>
      </c>
      <c r="B70" s="77">
        <v>106</v>
      </c>
      <c r="C70" s="78" t="s">
        <v>90</v>
      </c>
      <c r="D70" s="77" t="s">
        <v>91</v>
      </c>
      <c r="E70" s="79" t="s">
        <v>95</v>
      </c>
      <c r="F70" s="77"/>
      <c r="G70" s="74" t="s">
        <v>93</v>
      </c>
      <c r="H70" s="80">
        <v>18</v>
      </c>
      <c r="I70" s="76">
        <v>91</v>
      </c>
      <c r="J70" s="74" t="s">
        <v>94</v>
      </c>
    </row>
    <row r="71" spans="1:10" ht="18.75" customHeight="1" x14ac:dyDescent="0.2">
      <c r="A71" s="79" t="s">
        <v>50</v>
      </c>
      <c r="B71" s="64">
        <v>213</v>
      </c>
      <c r="C71" s="65" t="s">
        <v>100</v>
      </c>
      <c r="D71" s="64" t="s">
        <v>91</v>
      </c>
      <c r="E71" s="65" t="s">
        <v>243</v>
      </c>
      <c r="F71" s="64"/>
      <c r="G71" s="74" t="s">
        <v>108</v>
      </c>
      <c r="H71" s="66">
        <v>35</v>
      </c>
      <c r="I71" s="76">
        <v>75</v>
      </c>
      <c r="J71" s="74" t="s">
        <v>94</v>
      </c>
    </row>
    <row r="72" spans="1:10" ht="18.75" customHeight="1" x14ac:dyDescent="0.2">
      <c r="A72" s="79" t="s">
        <v>53</v>
      </c>
      <c r="B72" s="77">
        <v>118</v>
      </c>
      <c r="C72" s="78" t="s">
        <v>90</v>
      </c>
      <c r="D72" s="77" t="s">
        <v>91</v>
      </c>
      <c r="E72" s="79" t="s">
        <v>107</v>
      </c>
      <c r="F72" s="77" t="s">
        <v>98</v>
      </c>
      <c r="G72" s="74" t="s">
        <v>108</v>
      </c>
      <c r="H72" s="80">
        <v>36</v>
      </c>
      <c r="I72" s="76">
        <v>89</v>
      </c>
      <c r="J72" s="74" t="s">
        <v>106</v>
      </c>
    </row>
    <row r="73" spans="1:10" ht="18.75" customHeight="1" x14ac:dyDescent="0.2">
      <c r="A73" s="79" t="s">
        <v>49</v>
      </c>
      <c r="B73" s="77">
        <v>356</v>
      </c>
      <c r="C73" s="78" t="s">
        <v>100</v>
      </c>
      <c r="D73" s="77" t="s">
        <v>91</v>
      </c>
      <c r="E73" s="79" t="s">
        <v>168</v>
      </c>
      <c r="F73" s="77"/>
      <c r="G73" s="74" t="s">
        <v>151</v>
      </c>
      <c r="H73" s="80">
        <v>31</v>
      </c>
      <c r="I73" s="76">
        <v>81</v>
      </c>
      <c r="J73" s="74" t="s">
        <v>103</v>
      </c>
    </row>
    <row r="74" spans="1:10" ht="18.75" customHeight="1" x14ac:dyDescent="0.2">
      <c r="A74" s="79" t="s">
        <v>50</v>
      </c>
      <c r="B74" s="64">
        <v>220</v>
      </c>
      <c r="C74" s="65" t="s">
        <v>120</v>
      </c>
      <c r="D74" s="64" t="s">
        <v>91</v>
      </c>
      <c r="E74" s="65" t="s">
        <v>244</v>
      </c>
      <c r="F74" s="64" t="s">
        <v>98</v>
      </c>
      <c r="G74" s="74" t="s">
        <v>112</v>
      </c>
      <c r="H74" s="66">
        <v>29.5</v>
      </c>
      <c r="I74" s="76">
        <v>41</v>
      </c>
      <c r="J74" s="74" t="s">
        <v>115</v>
      </c>
    </row>
    <row r="75" spans="1:10" ht="18.75" customHeight="1" x14ac:dyDescent="0.2">
      <c r="A75" s="79" t="s">
        <v>51</v>
      </c>
      <c r="B75" s="77">
        <v>234</v>
      </c>
      <c r="C75" s="78" t="s">
        <v>100</v>
      </c>
      <c r="D75" s="77" t="s">
        <v>91</v>
      </c>
      <c r="E75" s="79" t="s">
        <v>134</v>
      </c>
      <c r="F75" s="77"/>
      <c r="G75" s="74" t="s">
        <v>105</v>
      </c>
      <c r="H75" s="80">
        <v>31</v>
      </c>
      <c r="I75" s="76">
        <v>89</v>
      </c>
      <c r="J75" s="74" t="s">
        <v>115</v>
      </c>
    </row>
    <row r="76" spans="1:10" ht="18.75" customHeight="1" x14ac:dyDescent="0.2">
      <c r="A76" s="79" t="s">
        <v>52</v>
      </c>
      <c r="B76" s="64">
        <v>165</v>
      </c>
      <c r="C76" s="65" t="s">
        <v>100</v>
      </c>
      <c r="D76" s="64" t="s">
        <v>91</v>
      </c>
      <c r="E76" s="65" t="s">
        <v>245</v>
      </c>
      <c r="F76" s="64"/>
      <c r="G76" s="74" t="s">
        <v>93</v>
      </c>
      <c r="H76" s="66">
        <v>23</v>
      </c>
      <c r="I76" s="76">
        <v>98</v>
      </c>
      <c r="J76" s="74" t="s">
        <v>106</v>
      </c>
    </row>
    <row r="77" spans="1:10" ht="18.75" customHeight="1" x14ac:dyDescent="0.2">
      <c r="A77" s="79" t="s">
        <v>52</v>
      </c>
      <c r="B77" s="77">
        <v>264</v>
      </c>
      <c r="C77" s="78" t="s">
        <v>96</v>
      </c>
      <c r="D77" s="77" t="s">
        <v>91</v>
      </c>
      <c r="E77" s="79" t="s">
        <v>138</v>
      </c>
      <c r="F77" s="77"/>
      <c r="G77" s="74" t="s">
        <v>99</v>
      </c>
      <c r="H77" s="80">
        <v>19</v>
      </c>
      <c r="I77" s="76">
        <v>83</v>
      </c>
      <c r="J77" s="74" t="s">
        <v>115</v>
      </c>
    </row>
    <row r="78" spans="1:10" ht="18.75" customHeight="1" x14ac:dyDescent="0.2">
      <c r="A78" s="79" t="s">
        <v>50</v>
      </c>
      <c r="B78" s="77">
        <v>981</v>
      </c>
      <c r="C78" s="78" t="s">
        <v>100</v>
      </c>
      <c r="D78" s="77" t="s">
        <v>124</v>
      </c>
      <c r="E78" s="79" t="s">
        <v>197</v>
      </c>
      <c r="F78" s="77" t="s">
        <v>98</v>
      </c>
      <c r="G78" s="74" t="s">
        <v>151</v>
      </c>
      <c r="H78" s="80">
        <v>39</v>
      </c>
      <c r="I78" s="76">
        <v>77</v>
      </c>
      <c r="J78" s="74" t="s">
        <v>106</v>
      </c>
    </row>
    <row r="79" spans="1:10" ht="18.75" customHeight="1" x14ac:dyDescent="0.2">
      <c r="A79" s="79" t="s">
        <v>53</v>
      </c>
      <c r="B79" s="77">
        <v>556</v>
      </c>
      <c r="C79" s="78" t="s">
        <v>90</v>
      </c>
      <c r="D79" s="77" t="s">
        <v>91</v>
      </c>
      <c r="E79" s="79" t="s">
        <v>188</v>
      </c>
      <c r="F79" s="77"/>
      <c r="G79" s="74" t="s">
        <v>123</v>
      </c>
      <c r="H79" s="80">
        <v>17</v>
      </c>
      <c r="I79" s="76">
        <v>98</v>
      </c>
      <c r="J79" s="74" t="s">
        <v>106</v>
      </c>
    </row>
    <row r="80" spans="1:10" ht="18.75" customHeight="1" x14ac:dyDescent="0.2">
      <c r="A80" s="79" t="s">
        <v>52</v>
      </c>
      <c r="B80" s="77">
        <v>348</v>
      </c>
      <c r="C80" s="78" t="s">
        <v>120</v>
      </c>
      <c r="D80" s="77" t="s">
        <v>91</v>
      </c>
      <c r="E80" s="79" t="s">
        <v>166</v>
      </c>
      <c r="F80" s="77"/>
      <c r="G80" s="74" t="s">
        <v>93</v>
      </c>
      <c r="H80" s="80">
        <v>36</v>
      </c>
      <c r="I80" s="76">
        <v>75</v>
      </c>
      <c r="J80" s="74" t="s">
        <v>115</v>
      </c>
    </row>
    <row r="81" spans="1:10" ht="18.75" customHeight="1" x14ac:dyDescent="0.2">
      <c r="A81" s="79" t="s">
        <v>50</v>
      </c>
      <c r="B81" s="77">
        <v>162</v>
      </c>
      <c r="C81" s="78" t="s">
        <v>100</v>
      </c>
      <c r="D81" s="77" t="s">
        <v>124</v>
      </c>
      <c r="E81" s="79" t="s">
        <v>131</v>
      </c>
      <c r="F81" s="77"/>
      <c r="G81" s="74" t="s">
        <v>112</v>
      </c>
      <c r="H81" s="80">
        <v>25</v>
      </c>
      <c r="I81" s="76">
        <v>99</v>
      </c>
      <c r="J81" s="74" t="s">
        <v>94</v>
      </c>
    </row>
    <row r="82" spans="1:10" ht="18.75" customHeight="1" x14ac:dyDescent="0.2">
      <c r="A82" s="79" t="s">
        <v>50</v>
      </c>
      <c r="B82" s="77">
        <v>116</v>
      </c>
      <c r="C82" s="78" t="s">
        <v>96</v>
      </c>
      <c r="D82" s="77" t="s">
        <v>91</v>
      </c>
      <c r="E82" s="79" t="s">
        <v>104</v>
      </c>
      <c r="F82" s="77" t="s">
        <v>98</v>
      </c>
      <c r="G82" s="74" t="s">
        <v>105</v>
      </c>
      <c r="H82" s="80">
        <v>30</v>
      </c>
      <c r="I82" s="76">
        <v>81</v>
      </c>
      <c r="J82" s="74" t="s">
        <v>106</v>
      </c>
    </row>
    <row r="83" spans="1:10" ht="18.75" customHeight="1" x14ac:dyDescent="0.2">
      <c r="A83" s="79" t="s">
        <v>51</v>
      </c>
      <c r="B83" s="77">
        <v>129</v>
      </c>
      <c r="C83" s="78" t="s">
        <v>96</v>
      </c>
      <c r="D83" s="77" t="s">
        <v>91</v>
      </c>
      <c r="E83" s="79" t="s">
        <v>116</v>
      </c>
      <c r="F83" s="77" t="s">
        <v>98</v>
      </c>
      <c r="G83" s="74" t="s">
        <v>105</v>
      </c>
      <c r="H83" s="80">
        <v>26</v>
      </c>
      <c r="I83" s="76">
        <v>98</v>
      </c>
      <c r="J83" s="74" t="s">
        <v>106</v>
      </c>
    </row>
    <row r="84" spans="1:10" ht="18.75" customHeight="1" x14ac:dyDescent="0.2">
      <c r="A84" s="79" t="s">
        <v>53</v>
      </c>
      <c r="B84" s="77">
        <v>276</v>
      </c>
      <c r="C84" s="78" t="s">
        <v>96</v>
      </c>
      <c r="D84" s="77" t="s">
        <v>124</v>
      </c>
      <c r="E84" s="79" t="s">
        <v>141</v>
      </c>
      <c r="F84" s="77"/>
      <c r="G84" s="74" t="s">
        <v>105</v>
      </c>
      <c r="H84" s="80">
        <v>37</v>
      </c>
      <c r="I84" s="76">
        <v>75</v>
      </c>
      <c r="J84" s="74" t="s">
        <v>106</v>
      </c>
    </row>
    <row r="85" spans="1:10" ht="18.75" customHeight="1" x14ac:dyDescent="0.2">
      <c r="A85" s="79" t="s">
        <v>51</v>
      </c>
      <c r="B85" s="77">
        <v>284</v>
      </c>
      <c r="C85" s="78" t="s">
        <v>120</v>
      </c>
      <c r="D85" s="77" t="s">
        <v>91</v>
      </c>
      <c r="E85" s="79" t="s">
        <v>144</v>
      </c>
      <c r="F85" s="77"/>
      <c r="G85" s="74" t="s">
        <v>102</v>
      </c>
      <c r="H85" s="80">
        <v>29</v>
      </c>
      <c r="I85" s="76">
        <v>89</v>
      </c>
      <c r="J85" s="74" t="s">
        <v>113</v>
      </c>
    </row>
    <row r="86" spans="1:10" ht="18.75" customHeight="1" x14ac:dyDescent="0.2">
      <c r="A86" s="79" t="s">
        <v>53</v>
      </c>
      <c r="B86" s="77">
        <v>404</v>
      </c>
      <c r="C86" s="78" t="s">
        <v>100</v>
      </c>
      <c r="D86" s="77" t="s">
        <v>91</v>
      </c>
      <c r="E86" s="79" t="s">
        <v>180</v>
      </c>
      <c r="F86" s="77"/>
      <c r="G86" s="74" t="s">
        <v>123</v>
      </c>
      <c r="H86" s="80">
        <v>19</v>
      </c>
      <c r="I86" s="76">
        <v>81</v>
      </c>
      <c r="J86" s="74" t="s">
        <v>106</v>
      </c>
    </row>
    <row r="87" spans="1:10" ht="18.75" customHeight="1" x14ac:dyDescent="0.2">
      <c r="A87" s="79" t="s">
        <v>52</v>
      </c>
      <c r="B87" s="77">
        <v>199</v>
      </c>
      <c r="C87" s="78" t="s">
        <v>120</v>
      </c>
      <c r="D87" s="77" t="s">
        <v>124</v>
      </c>
      <c r="E87" s="79" t="s">
        <v>132</v>
      </c>
      <c r="F87" s="77" t="s">
        <v>98</v>
      </c>
      <c r="G87" s="74" t="s">
        <v>105</v>
      </c>
      <c r="H87" s="80">
        <v>34</v>
      </c>
      <c r="I87" s="76">
        <v>64</v>
      </c>
      <c r="J87" s="74" t="s">
        <v>103</v>
      </c>
    </row>
    <row r="88" spans="1:10" ht="18.75" customHeight="1" x14ac:dyDescent="0.2">
      <c r="A88" s="79" t="s">
        <v>50</v>
      </c>
      <c r="B88" s="64">
        <v>215</v>
      </c>
      <c r="C88" s="65" t="s">
        <v>100</v>
      </c>
      <c r="D88" s="64" t="s">
        <v>91</v>
      </c>
      <c r="E88" s="65" t="s">
        <v>246</v>
      </c>
      <c r="F88" s="64"/>
      <c r="G88" s="74" t="s">
        <v>112</v>
      </c>
      <c r="H88" s="66">
        <v>35</v>
      </c>
      <c r="I88" s="76">
        <v>99</v>
      </c>
      <c r="J88" s="74" t="s">
        <v>115</v>
      </c>
    </row>
    <row r="89" spans="1:10" ht="18.75" customHeight="1" x14ac:dyDescent="0.2">
      <c r="A89" s="79" t="s">
        <v>51</v>
      </c>
      <c r="B89" s="77">
        <v>260</v>
      </c>
      <c r="C89" s="78" t="s">
        <v>96</v>
      </c>
      <c r="D89" s="77" t="s">
        <v>91</v>
      </c>
      <c r="E89" s="79" t="s">
        <v>136</v>
      </c>
      <c r="F89" s="77"/>
      <c r="G89" s="74" t="s">
        <v>102</v>
      </c>
      <c r="H89" s="80">
        <v>27</v>
      </c>
      <c r="I89" s="76">
        <v>77</v>
      </c>
      <c r="J89" s="74" t="s">
        <v>106</v>
      </c>
    </row>
    <row r="90" spans="1:10" ht="18.75" customHeight="1" x14ac:dyDescent="0.2">
      <c r="A90" s="79" t="s">
        <v>52</v>
      </c>
      <c r="B90" s="77">
        <v>352</v>
      </c>
      <c r="C90" s="78" t="s">
        <v>120</v>
      </c>
      <c r="D90" s="77" t="s">
        <v>124</v>
      </c>
      <c r="E90" s="79" t="s">
        <v>167</v>
      </c>
      <c r="F90" s="77"/>
      <c r="G90" s="74" t="s">
        <v>123</v>
      </c>
      <c r="H90" s="80">
        <v>34</v>
      </c>
      <c r="I90" s="76">
        <v>64</v>
      </c>
      <c r="J90" s="74" t="s">
        <v>106</v>
      </c>
    </row>
    <row r="91" spans="1:10" ht="18.75" customHeight="1" x14ac:dyDescent="0.2">
      <c r="A91" s="79" t="s">
        <v>52</v>
      </c>
      <c r="B91" s="77">
        <v>396</v>
      </c>
      <c r="C91" s="78" t="s">
        <v>109</v>
      </c>
      <c r="D91" s="77" t="s">
        <v>91</v>
      </c>
      <c r="E91" s="79" t="s">
        <v>178</v>
      </c>
      <c r="F91" s="77"/>
      <c r="G91" s="74" t="s">
        <v>112</v>
      </c>
      <c r="H91" s="80">
        <v>33</v>
      </c>
      <c r="I91" s="76">
        <v>115</v>
      </c>
      <c r="J91" s="74" t="s">
        <v>103</v>
      </c>
    </row>
    <row r="92" spans="1:10" ht="18.75" customHeight="1" x14ac:dyDescent="0.2">
      <c r="A92" s="79" t="s">
        <v>51</v>
      </c>
      <c r="B92" s="77">
        <v>604</v>
      </c>
      <c r="C92" s="78" t="s">
        <v>96</v>
      </c>
      <c r="D92" s="77" t="s">
        <v>91</v>
      </c>
      <c r="E92" s="79" t="s">
        <v>189</v>
      </c>
      <c r="F92" s="77"/>
      <c r="G92" s="74" t="s">
        <v>102</v>
      </c>
      <c r="H92" s="80">
        <v>31</v>
      </c>
      <c r="I92" s="76">
        <v>75</v>
      </c>
      <c r="J92" s="74" t="s">
        <v>115</v>
      </c>
    </row>
    <row r="93" spans="1:10" ht="18.75" customHeight="1" x14ac:dyDescent="0.2">
      <c r="A93" s="79" t="s">
        <v>51</v>
      </c>
      <c r="B93" s="77">
        <v>100</v>
      </c>
      <c r="C93" s="78" t="s">
        <v>90</v>
      </c>
      <c r="D93" s="77" t="s">
        <v>91</v>
      </c>
      <c r="E93" s="79" t="s">
        <v>92</v>
      </c>
      <c r="F93" s="77"/>
      <c r="G93" s="74" t="s">
        <v>93</v>
      </c>
      <c r="H93" s="80">
        <v>18</v>
      </c>
      <c r="I93" s="76">
        <v>83</v>
      </c>
      <c r="J93" s="74" t="s">
        <v>94</v>
      </c>
    </row>
    <row r="94" spans="1:10" ht="18.75" customHeight="1" x14ac:dyDescent="0.2">
      <c r="A94" s="79" t="s">
        <v>53</v>
      </c>
      <c r="B94" s="77">
        <v>408</v>
      </c>
      <c r="C94" s="78" t="s">
        <v>100</v>
      </c>
      <c r="D94" s="77" t="s">
        <v>91</v>
      </c>
      <c r="E94" s="79" t="s">
        <v>181</v>
      </c>
      <c r="F94" s="77" t="s">
        <v>98</v>
      </c>
      <c r="G94" s="74" t="s">
        <v>105</v>
      </c>
      <c r="H94" s="80">
        <v>21</v>
      </c>
      <c r="I94" s="76">
        <v>75</v>
      </c>
      <c r="J94" s="74" t="s">
        <v>113</v>
      </c>
    </row>
    <row r="95" spans="1:10" ht="18.75" customHeight="1" x14ac:dyDescent="0.2">
      <c r="A95" s="79" t="s">
        <v>49</v>
      </c>
      <c r="B95" s="77">
        <v>368</v>
      </c>
      <c r="C95" s="78" t="s">
        <v>100</v>
      </c>
      <c r="D95" s="77" t="s">
        <v>124</v>
      </c>
      <c r="E95" s="79" t="s">
        <v>171</v>
      </c>
      <c r="F95" s="77"/>
      <c r="G95" s="74" t="s">
        <v>102</v>
      </c>
      <c r="H95" s="80">
        <v>33</v>
      </c>
      <c r="I95" s="76">
        <v>75</v>
      </c>
      <c r="J95" s="74" t="s">
        <v>113</v>
      </c>
    </row>
    <row r="96" spans="1:10" ht="18.75" customHeight="1" x14ac:dyDescent="0.2">
      <c r="A96" s="79" t="s">
        <v>52</v>
      </c>
      <c r="B96" s="77">
        <v>316</v>
      </c>
      <c r="C96" s="78" t="s">
        <v>100</v>
      </c>
      <c r="D96" s="77" t="s">
        <v>124</v>
      </c>
      <c r="E96" s="79" t="s">
        <v>156</v>
      </c>
      <c r="F96" s="77"/>
      <c r="G96" s="74" t="s">
        <v>123</v>
      </c>
      <c r="H96" s="80">
        <v>34</v>
      </c>
      <c r="I96" s="76">
        <v>89</v>
      </c>
      <c r="J96" s="74" t="s">
        <v>103</v>
      </c>
    </row>
    <row r="97" spans="1:10" ht="18.75" customHeight="1" x14ac:dyDescent="0.2">
      <c r="A97" s="79" t="s">
        <v>51</v>
      </c>
      <c r="B97" s="77">
        <v>431</v>
      </c>
      <c r="C97" s="78" t="s">
        <v>100</v>
      </c>
      <c r="D97" s="77" t="s">
        <v>124</v>
      </c>
      <c r="E97" s="79" t="s">
        <v>184</v>
      </c>
      <c r="F97" s="77"/>
      <c r="G97" s="74" t="s">
        <v>105</v>
      </c>
      <c r="H97" s="80">
        <v>29</v>
      </c>
      <c r="I97" s="76">
        <v>77</v>
      </c>
      <c r="J97" s="74" t="s">
        <v>106</v>
      </c>
    </row>
    <row r="98" spans="1:10" ht="18.75" customHeight="1" x14ac:dyDescent="0.2">
      <c r="A98" s="79" t="s">
        <v>52</v>
      </c>
      <c r="B98" s="77">
        <v>161</v>
      </c>
      <c r="C98" s="78" t="s">
        <v>100</v>
      </c>
      <c r="D98" s="77" t="s">
        <v>91</v>
      </c>
      <c r="E98" s="79" t="s">
        <v>130</v>
      </c>
      <c r="F98" s="77"/>
      <c r="G98" s="74" t="s">
        <v>105</v>
      </c>
      <c r="H98" s="80">
        <v>31</v>
      </c>
      <c r="I98" s="76">
        <v>65</v>
      </c>
      <c r="J98" s="74" t="s">
        <v>113</v>
      </c>
    </row>
    <row r="99" spans="1:10" ht="18.75" customHeight="1" x14ac:dyDescent="0.2">
      <c r="A99" s="79" t="s">
        <v>49</v>
      </c>
      <c r="B99" s="64">
        <v>214</v>
      </c>
      <c r="C99" s="65" t="s">
        <v>120</v>
      </c>
      <c r="D99" s="64" t="s">
        <v>91</v>
      </c>
      <c r="E99" s="65" t="s">
        <v>247</v>
      </c>
      <c r="F99" s="64" t="s">
        <v>98</v>
      </c>
      <c r="G99" s="74" t="s">
        <v>99</v>
      </c>
      <c r="H99" s="66">
        <v>32</v>
      </c>
      <c r="I99" s="76">
        <v>64</v>
      </c>
      <c r="J99" s="74" t="s">
        <v>106</v>
      </c>
    </row>
    <row r="100" spans="1:10" ht="18.75" customHeight="1" x14ac:dyDescent="0.2">
      <c r="A100" s="79" t="s">
        <v>52</v>
      </c>
      <c r="B100" s="77">
        <v>300</v>
      </c>
      <c r="C100" s="78" t="s">
        <v>100</v>
      </c>
      <c r="D100" s="77" t="s">
        <v>91</v>
      </c>
      <c r="E100" s="79" t="s">
        <v>149</v>
      </c>
      <c r="F100" s="77"/>
      <c r="G100" s="74" t="s">
        <v>112</v>
      </c>
      <c r="H100" s="80">
        <v>25</v>
      </c>
      <c r="I100" s="76">
        <v>99</v>
      </c>
      <c r="J100" s="74" t="s">
        <v>113</v>
      </c>
    </row>
    <row r="101" spans="1:10" ht="18.75" customHeight="1" x14ac:dyDescent="0.2">
      <c r="A101" s="79" t="s">
        <v>51</v>
      </c>
      <c r="B101" s="77">
        <v>122</v>
      </c>
      <c r="C101" s="78" t="s">
        <v>109</v>
      </c>
      <c r="D101" s="77" t="s">
        <v>91</v>
      </c>
      <c r="E101" s="79" t="s">
        <v>110</v>
      </c>
      <c r="F101" s="77"/>
      <c r="G101" s="74" t="s">
        <v>99</v>
      </c>
      <c r="H101" s="80">
        <v>34</v>
      </c>
      <c r="I101" s="76">
        <v>98</v>
      </c>
      <c r="J101" s="74" t="s">
        <v>103</v>
      </c>
    </row>
    <row r="102" spans="1:10" ht="18.75" customHeight="1" x14ac:dyDescent="0.2">
      <c r="A102" s="79" t="s">
        <v>52</v>
      </c>
      <c r="B102" s="77">
        <v>855</v>
      </c>
      <c r="C102" s="78" t="s">
        <v>96</v>
      </c>
      <c r="D102" s="77" t="s">
        <v>124</v>
      </c>
      <c r="E102" s="79" t="s">
        <v>194</v>
      </c>
      <c r="F102" s="77"/>
      <c r="G102" s="74" t="s">
        <v>108</v>
      </c>
      <c r="H102" s="80">
        <v>37</v>
      </c>
      <c r="I102" s="76">
        <v>64</v>
      </c>
      <c r="J102" s="74" t="s">
        <v>113</v>
      </c>
    </row>
    <row r="103" spans="1:10" ht="18.75" customHeight="1" x14ac:dyDescent="0.2">
      <c r="A103" s="79" t="s">
        <v>49</v>
      </c>
      <c r="B103" s="64">
        <v>1001</v>
      </c>
      <c r="C103" s="65" t="s">
        <v>96</v>
      </c>
      <c r="D103" s="64" t="s">
        <v>91</v>
      </c>
      <c r="E103" s="65" t="s">
        <v>248</v>
      </c>
      <c r="F103" s="64" t="s">
        <v>98</v>
      </c>
      <c r="G103" s="74" t="s">
        <v>108</v>
      </c>
      <c r="H103" s="66">
        <v>26</v>
      </c>
      <c r="I103" s="76">
        <v>65</v>
      </c>
      <c r="J103" s="74" t="s">
        <v>113</v>
      </c>
    </row>
    <row r="104" spans="1:10" ht="18.75" customHeight="1" x14ac:dyDescent="0.2">
      <c r="A104" s="79" t="s">
        <v>52</v>
      </c>
      <c r="B104" s="77">
        <v>400</v>
      </c>
      <c r="C104" s="78" t="s">
        <v>100</v>
      </c>
      <c r="D104" s="77" t="s">
        <v>124</v>
      </c>
      <c r="E104" s="79" t="s">
        <v>179</v>
      </c>
      <c r="F104" s="77"/>
      <c r="G104" s="74" t="s">
        <v>102</v>
      </c>
      <c r="H104" s="80">
        <v>35</v>
      </c>
      <c r="I104" s="76">
        <v>77</v>
      </c>
      <c r="J104" s="74" t="s">
        <v>115</v>
      </c>
    </row>
    <row r="105" spans="1:10" ht="18.75" customHeight="1" x14ac:dyDescent="0.2">
      <c r="A105" s="79" t="s">
        <v>53</v>
      </c>
      <c r="B105" s="64">
        <v>216</v>
      </c>
      <c r="C105" s="65" t="s">
        <v>100</v>
      </c>
      <c r="D105" s="64" t="s">
        <v>124</v>
      </c>
      <c r="E105" s="65" t="s">
        <v>249</v>
      </c>
      <c r="F105" s="64"/>
      <c r="G105" s="74" t="s">
        <v>93</v>
      </c>
      <c r="H105" s="66">
        <v>32</v>
      </c>
      <c r="I105" s="76">
        <v>98</v>
      </c>
      <c r="J105" s="74" t="s">
        <v>106</v>
      </c>
    </row>
    <row r="106" spans="1:10" ht="18.75" customHeight="1" x14ac:dyDescent="0.2">
      <c r="A106" s="79" t="s">
        <v>50</v>
      </c>
      <c r="B106" s="77">
        <v>157</v>
      </c>
      <c r="C106" s="78" t="s">
        <v>109</v>
      </c>
      <c r="D106" s="77" t="s">
        <v>91</v>
      </c>
      <c r="E106" s="79" t="s">
        <v>127</v>
      </c>
      <c r="F106" s="77"/>
      <c r="G106" s="74" t="s">
        <v>99</v>
      </c>
      <c r="H106" s="80">
        <v>18</v>
      </c>
      <c r="I106" s="76">
        <v>75</v>
      </c>
      <c r="J106" s="74" t="s">
        <v>94</v>
      </c>
    </row>
    <row r="107" spans="1:10" ht="18.75" customHeight="1" x14ac:dyDescent="0.2">
      <c r="A107" s="79" t="s">
        <v>53</v>
      </c>
      <c r="B107" s="64">
        <v>219</v>
      </c>
      <c r="C107" s="65" t="s">
        <v>100</v>
      </c>
      <c r="D107" s="64" t="s">
        <v>91</v>
      </c>
      <c r="E107" s="65" t="s">
        <v>250</v>
      </c>
      <c r="F107" s="64"/>
      <c r="G107" s="74" t="s">
        <v>99</v>
      </c>
      <c r="H107" s="66">
        <v>31.5</v>
      </c>
      <c r="I107" s="76">
        <v>53</v>
      </c>
      <c r="J107" s="74" t="s">
        <v>113</v>
      </c>
    </row>
    <row r="108" spans="1:10" ht="18.75" customHeight="1" x14ac:dyDescent="0.2">
      <c r="A108" s="79" t="s">
        <v>52</v>
      </c>
      <c r="B108" s="77">
        <v>426</v>
      </c>
      <c r="C108" s="78" t="s">
        <v>96</v>
      </c>
      <c r="D108" s="77" t="s">
        <v>91</v>
      </c>
      <c r="E108" s="79" t="s">
        <v>183</v>
      </c>
      <c r="F108" s="77"/>
      <c r="G108" s="74" t="s">
        <v>108</v>
      </c>
      <c r="H108" s="80">
        <v>34</v>
      </c>
      <c r="I108" s="76">
        <v>91</v>
      </c>
      <c r="J108" s="74" t="s">
        <v>103</v>
      </c>
    </row>
    <row r="109" spans="1:10" ht="18.75" customHeight="1" x14ac:dyDescent="0.2">
      <c r="A109" s="79" t="s">
        <v>52</v>
      </c>
      <c r="B109" s="77">
        <v>301</v>
      </c>
      <c r="C109" s="78" t="s">
        <v>96</v>
      </c>
      <c r="D109" s="77" t="s">
        <v>124</v>
      </c>
      <c r="E109" s="79" t="s">
        <v>150</v>
      </c>
      <c r="F109" s="77"/>
      <c r="G109" s="74" t="s">
        <v>151</v>
      </c>
      <c r="H109" s="80">
        <v>33</v>
      </c>
      <c r="I109" s="76">
        <v>91</v>
      </c>
      <c r="J109" s="74" t="s">
        <v>94</v>
      </c>
    </row>
  </sheetData>
  <phoneticPr fontId="14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8"/>
  <sheetViews>
    <sheetView topLeftCell="A17" workbookViewId="0">
      <selection activeCell="A4" sqref="A4:E33"/>
    </sheetView>
  </sheetViews>
  <sheetFormatPr defaultColWidth="11.42578125" defaultRowHeight="12.75" x14ac:dyDescent="0.2"/>
  <cols>
    <col min="1" max="1" width="34.7109375" style="57" customWidth="1"/>
    <col min="2" max="5" width="13.140625" style="57" customWidth="1"/>
    <col min="6" max="16384" width="11.42578125" style="57"/>
  </cols>
  <sheetData>
    <row r="1" spans="1:5" ht="39" customHeight="1" x14ac:dyDescent="0.25">
      <c r="A1" s="56" t="s">
        <v>211</v>
      </c>
    </row>
    <row r="2" spans="1:5" s="56" customFormat="1" ht="36.75" customHeight="1" x14ac:dyDescent="0.25">
      <c r="A2" s="56" t="s">
        <v>212</v>
      </c>
    </row>
    <row r="3" spans="1:5" s="58" customFormat="1" ht="21.75" customHeight="1" x14ac:dyDescent="0.2">
      <c r="A3" s="152" t="s">
        <v>213</v>
      </c>
      <c r="B3" s="156" t="s">
        <v>214</v>
      </c>
      <c r="C3" s="156" t="s">
        <v>215</v>
      </c>
      <c r="D3" s="156" t="s">
        <v>216</v>
      </c>
      <c r="E3" s="156" t="s">
        <v>217</v>
      </c>
    </row>
    <row r="4" spans="1:5" ht="21.75" customHeight="1" x14ac:dyDescent="0.2">
      <c r="A4" s="153" t="s">
        <v>218</v>
      </c>
      <c r="B4" s="155">
        <v>74</v>
      </c>
      <c r="C4" s="155">
        <v>65</v>
      </c>
      <c r="D4" s="155">
        <v>73</v>
      </c>
      <c r="E4" s="155">
        <v>81</v>
      </c>
    </row>
    <row r="5" spans="1:5" ht="21.75" customHeight="1" x14ac:dyDescent="0.2">
      <c r="A5" s="153" t="s">
        <v>219</v>
      </c>
      <c r="B5" s="155">
        <v>70</v>
      </c>
      <c r="C5" s="155">
        <v>74</v>
      </c>
      <c r="D5" s="155">
        <v>63</v>
      </c>
      <c r="E5" s="155">
        <v>67</v>
      </c>
    </row>
    <row r="6" spans="1:5" ht="21.75" customHeight="1" x14ac:dyDescent="0.2">
      <c r="A6" s="153" t="s">
        <v>220</v>
      </c>
      <c r="B6" s="155">
        <v>69</v>
      </c>
      <c r="C6" s="155">
        <v>63</v>
      </c>
      <c r="D6" s="155">
        <v>70</v>
      </c>
      <c r="E6" s="155">
        <v>74</v>
      </c>
    </row>
    <row r="7" spans="1:5" ht="21.75" customHeight="1" x14ac:dyDescent="0.2">
      <c r="A7" s="153" t="s">
        <v>221</v>
      </c>
      <c r="B7" s="155">
        <v>66</v>
      </c>
      <c r="C7" s="155">
        <v>56</v>
      </c>
      <c r="D7" s="155">
        <v>64</v>
      </c>
      <c r="E7" s="155">
        <v>59</v>
      </c>
    </row>
    <row r="8" spans="1:5" ht="21.75" customHeight="1" x14ac:dyDescent="0.2">
      <c r="A8" s="153" t="s">
        <v>222</v>
      </c>
      <c r="B8" s="155">
        <v>52</v>
      </c>
      <c r="C8" s="155">
        <v>60</v>
      </c>
      <c r="D8" s="155">
        <v>58</v>
      </c>
      <c r="E8" s="155">
        <v>55</v>
      </c>
    </row>
    <row r="9" spans="1:5" ht="21.75" customHeight="1" x14ac:dyDescent="0.2">
      <c r="A9" s="153" t="s">
        <v>223</v>
      </c>
      <c r="B9" s="155">
        <v>89</v>
      </c>
      <c r="C9" s="155">
        <v>83</v>
      </c>
      <c r="D9" s="155">
        <v>81</v>
      </c>
      <c r="E9" s="155">
        <v>74</v>
      </c>
    </row>
    <row r="10" spans="1:5" ht="21.75" customHeight="1" x14ac:dyDescent="0.2">
      <c r="A10" s="153" t="s">
        <v>224</v>
      </c>
      <c r="B10" s="155">
        <v>71</v>
      </c>
      <c r="C10" s="155">
        <v>69</v>
      </c>
      <c r="D10" s="155">
        <v>74</v>
      </c>
      <c r="E10" s="155">
        <v>81</v>
      </c>
    </row>
    <row r="11" spans="1:5" ht="21.75" customHeight="1" x14ac:dyDescent="0.2">
      <c r="A11" s="153" t="s">
        <v>225</v>
      </c>
      <c r="B11" s="155">
        <v>82</v>
      </c>
      <c r="C11" s="155">
        <v>75</v>
      </c>
      <c r="D11" s="155">
        <v>78</v>
      </c>
      <c r="E11" s="155">
        <v>86</v>
      </c>
    </row>
    <row r="12" spans="1:5" ht="21.75" customHeight="1" x14ac:dyDescent="0.2">
      <c r="A12" s="153" t="s">
        <v>226</v>
      </c>
      <c r="B12" s="155">
        <v>63</v>
      </c>
      <c r="C12" s="155">
        <v>69</v>
      </c>
      <c r="D12" s="155">
        <v>81</v>
      </c>
      <c r="E12" s="155">
        <v>70</v>
      </c>
    </row>
    <row r="13" spans="1:5" customFormat="1" ht="21.75" customHeight="1" x14ac:dyDescent="0.2">
      <c r="A13" s="154" t="s">
        <v>377</v>
      </c>
      <c r="B13" s="155">
        <v>49</v>
      </c>
      <c r="C13" s="155">
        <v>55</v>
      </c>
      <c r="D13" s="155">
        <v>60</v>
      </c>
      <c r="E13" s="155">
        <v>62</v>
      </c>
    </row>
    <row r="14" spans="1:5" customFormat="1" ht="21.75" customHeight="1" x14ac:dyDescent="0.2">
      <c r="A14" s="150" t="s">
        <v>378</v>
      </c>
      <c r="B14" s="151">
        <v>62</v>
      </c>
      <c r="C14" s="151">
        <v>59</v>
      </c>
      <c r="D14" s="151">
        <v>63</v>
      </c>
      <c r="E14" s="151">
        <v>58</v>
      </c>
    </row>
    <row r="15" spans="1:5" customFormat="1" ht="21.75" customHeight="1" x14ac:dyDescent="0.2">
      <c r="A15" s="150" t="s">
        <v>379</v>
      </c>
      <c r="B15" s="151">
        <v>89</v>
      </c>
      <c r="C15" s="151">
        <v>73</v>
      </c>
      <c r="D15" s="151">
        <v>76</v>
      </c>
      <c r="E15" s="151">
        <v>82</v>
      </c>
    </row>
    <row r="16" spans="1:5" customFormat="1" ht="21.75" customHeight="1" x14ac:dyDescent="0.2">
      <c r="A16" s="150" t="s">
        <v>380</v>
      </c>
      <c r="B16" s="151">
        <v>50</v>
      </c>
      <c r="C16" s="151">
        <v>51</v>
      </c>
      <c r="D16" s="151">
        <v>55</v>
      </c>
      <c r="E16" s="151">
        <v>60</v>
      </c>
    </row>
    <row r="17" spans="1:5" customFormat="1" ht="21.75" customHeight="1" x14ac:dyDescent="0.2">
      <c r="A17" s="150" t="s">
        <v>381</v>
      </c>
      <c r="B17" s="151">
        <v>76</v>
      </c>
      <c r="C17" s="151">
        <v>66</v>
      </c>
      <c r="D17" s="151">
        <v>76</v>
      </c>
      <c r="E17" s="151">
        <v>78</v>
      </c>
    </row>
    <row r="18" spans="1:5" customFormat="1" ht="21.75" customHeight="1" x14ac:dyDescent="0.2">
      <c r="A18" s="150" t="s">
        <v>382</v>
      </c>
      <c r="B18" s="151">
        <v>82</v>
      </c>
      <c r="C18" s="151">
        <v>79</v>
      </c>
      <c r="D18" s="151">
        <v>75</v>
      </c>
      <c r="E18" s="151">
        <v>81</v>
      </c>
    </row>
    <row r="19" spans="1:5" customFormat="1" ht="21.75" customHeight="1" x14ac:dyDescent="0.2">
      <c r="A19" s="150" t="s">
        <v>383</v>
      </c>
      <c r="B19" s="151">
        <v>63</v>
      </c>
      <c r="C19" s="151">
        <v>75</v>
      </c>
      <c r="D19" s="151">
        <v>43</v>
      </c>
      <c r="E19" s="151">
        <v>54</v>
      </c>
    </row>
    <row r="20" spans="1:5" customFormat="1" ht="21.75" customHeight="1" x14ac:dyDescent="0.2">
      <c r="A20" s="150" t="s">
        <v>384</v>
      </c>
      <c r="B20" s="151">
        <v>78</v>
      </c>
      <c r="C20" s="151">
        <v>78</v>
      </c>
      <c r="D20" s="151">
        <v>64</v>
      </c>
      <c r="E20" s="151">
        <v>75</v>
      </c>
    </row>
    <row r="21" spans="1:5" customFormat="1" ht="21.75" customHeight="1" x14ac:dyDescent="0.2">
      <c r="A21" s="150" t="s">
        <v>385</v>
      </c>
      <c r="B21" s="151">
        <v>46</v>
      </c>
      <c r="C21" s="151">
        <v>49</v>
      </c>
      <c r="D21" s="151">
        <v>55</v>
      </c>
      <c r="E21" s="151">
        <v>43</v>
      </c>
    </row>
    <row r="22" spans="1:5" customFormat="1" ht="21.75" customHeight="1" x14ac:dyDescent="0.2">
      <c r="A22" s="150" t="s">
        <v>386</v>
      </c>
      <c r="B22" s="151">
        <v>75</v>
      </c>
      <c r="C22" s="151">
        <v>61</v>
      </c>
      <c r="D22" s="151">
        <v>79</v>
      </c>
      <c r="E22" s="151">
        <v>82</v>
      </c>
    </row>
    <row r="23" spans="1:5" customFormat="1" ht="21.75" customHeight="1" x14ac:dyDescent="0.2">
      <c r="A23" s="150" t="s">
        <v>387</v>
      </c>
      <c r="B23" s="151">
        <v>95</v>
      </c>
      <c r="C23" s="151">
        <v>91</v>
      </c>
      <c r="D23" s="151">
        <v>88</v>
      </c>
      <c r="E23" s="151">
        <v>84</v>
      </c>
    </row>
    <row r="24" spans="1:5" customFormat="1" ht="21.75" customHeight="1" x14ac:dyDescent="0.2">
      <c r="A24" s="150" t="s">
        <v>388</v>
      </c>
      <c r="B24" s="151">
        <v>59</v>
      </c>
      <c r="C24" s="151">
        <v>66</v>
      </c>
      <c r="D24" s="151">
        <v>75</v>
      </c>
      <c r="E24" s="151">
        <v>74</v>
      </c>
    </row>
    <row r="25" spans="1:5" customFormat="1" ht="21.75" customHeight="1" x14ac:dyDescent="0.2">
      <c r="A25" s="150" t="s">
        <v>389</v>
      </c>
      <c r="B25" s="151">
        <v>68</v>
      </c>
      <c r="C25" s="151">
        <v>79</v>
      </c>
      <c r="D25" s="151">
        <v>86</v>
      </c>
      <c r="E25" s="151">
        <v>86</v>
      </c>
    </row>
    <row r="26" spans="1:5" customFormat="1" ht="21.75" customHeight="1" x14ac:dyDescent="0.2">
      <c r="A26" s="150" t="s">
        <v>390</v>
      </c>
      <c r="B26" s="151">
        <v>73</v>
      </c>
      <c r="C26" s="151">
        <v>65</v>
      </c>
      <c r="D26" s="151">
        <v>76</v>
      </c>
      <c r="E26" s="151">
        <v>86</v>
      </c>
    </row>
    <row r="27" spans="1:5" customFormat="1" ht="21.75" customHeight="1" x14ac:dyDescent="0.2">
      <c r="A27" s="150" t="s">
        <v>391</v>
      </c>
      <c r="B27" s="151">
        <v>92</v>
      </c>
      <c r="C27" s="151">
        <v>75</v>
      </c>
      <c r="D27" s="151">
        <v>89</v>
      </c>
      <c r="E27" s="151">
        <v>96</v>
      </c>
    </row>
    <row r="28" spans="1:5" customFormat="1" ht="21.75" customHeight="1" x14ac:dyDescent="0.2">
      <c r="A28" s="150" t="s">
        <v>392</v>
      </c>
      <c r="B28" s="151">
        <v>65</v>
      </c>
      <c r="C28" s="151">
        <v>76</v>
      </c>
      <c r="D28" s="151">
        <v>72</v>
      </c>
      <c r="E28" s="151">
        <v>64</v>
      </c>
    </row>
    <row r="29" spans="1:5" customFormat="1" ht="21.75" customHeight="1" x14ac:dyDescent="0.2">
      <c r="A29" s="150" t="s">
        <v>393</v>
      </c>
      <c r="B29" s="151">
        <v>49</v>
      </c>
      <c r="C29" s="151">
        <v>50</v>
      </c>
      <c r="D29" s="151">
        <v>64</v>
      </c>
      <c r="E29" s="151">
        <v>94</v>
      </c>
    </row>
    <row r="30" spans="1:5" customFormat="1" ht="21.75" customHeight="1" x14ac:dyDescent="0.2">
      <c r="A30" s="150" t="s">
        <v>394</v>
      </c>
      <c r="B30" s="151">
        <v>76</v>
      </c>
      <c r="C30" s="151">
        <v>76</v>
      </c>
      <c r="D30" s="151">
        <v>75</v>
      </c>
      <c r="E30" s="151">
        <v>63</v>
      </c>
    </row>
    <row r="31" spans="1:5" customFormat="1" ht="21.75" customHeight="1" x14ac:dyDescent="0.2">
      <c r="A31" s="150" t="s">
        <v>395</v>
      </c>
      <c r="B31" s="151">
        <v>75</v>
      </c>
      <c r="C31" s="151">
        <v>91</v>
      </c>
      <c r="D31" s="151">
        <v>86</v>
      </c>
      <c r="E31" s="151">
        <v>91</v>
      </c>
    </row>
    <row r="32" spans="1:5" customFormat="1" ht="21.75" customHeight="1" x14ac:dyDescent="0.2">
      <c r="A32" s="150" t="s">
        <v>396</v>
      </c>
      <c r="B32" s="151">
        <v>62</v>
      </c>
      <c r="C32" s="151">
        <v>68</v>
      </c>
      <c r="D32" s="151">
        <v>60</v>
      </c>
      <c r="E32" s="151">
        <v>61</v>
      </c>
    </row>
    <row r="33" spans="1:5" s="157" customFormat="1" ht="21.75" customHeight="1" x14ac:dyDescent="0.2">
      <c r="A33" s="150" t="s">
        <v>227</v>
      </c>
      <c r="B33" s="158">
        <v>61</v>
      </c>
      <c r="C33" s="158">
        <v>68</v>
      </c>
      <c r="D33" s="158">
        <v>66</v>
      </c>
      <c r="E33" s="158">
        <v>75</v>
      </c>
    </row>
    <row r="34" spans="1:5" ht="19.5" customHeight="1" x14ac:dyDescent="0.2">
      <c r="B34" s="59"/>
      <c r="C34" s="59"/>
      <c r="D34" s="59"/>
      <c r="E34" s="59"/>
    </row>
    <row r="35" spans="1:5" ht="19.5" customHeight="1" x14ac:dyDescent="0.2">
      <c r="B35" s="59"/>
      <c r="C35" s="59"/>
      <c r="D35" s="59"/>
      <c r="E35" s="59"/>
    </row>
    <row r="36" spans="1:5" ht="19.5" customHeight="1" x14ac:dyDescent="0.2">
      <c r="B36" s="59"/>
      <c r="C36" s="59"/>
      <c r="D36" s="59"/>
      <c r="E36" s="59"/>
    </row>
    <row r="37" spans="1:5" ht="19.5" customHeight="1" x14ac:dyDescent="0.2"/>
    <row r="38" spans="1:5" ht="19.5" customHeight="1" x14ac:dyDescent="0.2"/>
  </sheetData>
  <phoneticPr fontId="14" type="noConversion"/>
  <pageMargins left="0.78740157480314965" right="0.78740157480314965" top="1.1811023622047245" bottom="1.1811023622047245" header="0.51181102362204722" footer="0.51181102362204722"/>
  <pageSetup orientation="portrait" horizontalDpi="4294967293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3"/>
  <sheetViews>
    <sheetView workbookViewId="0">
      <selection activeCell="A16" sqref="A16"/>
    </sheetView>
  </sheetViews>
  <sheetFormatPr defaultColWidth="11.42578125" defaultRowHeight="21.75" customHeight="1" x14ac:dyDescent="0.2"/>
  <cols>
    <col min="1" max="1" width="18.42578125" style="114" bestFit="1" customWidth="1"/>
    <col min="2" max="2" width="14.42578125" style="122" customWidth="1"/>
    <col min="3" max="3" width="13" style="114" customWidth="1"/>
    <col min="4" max="4" width="14.140625" style="122" customWidth="1"/>
    <col min="5" max="5" width="13.140625" style="114" customWidth="1"/>
    <col min="6" max="6" width="13.5703125" style="122" customWidth="1"/>
    <col min="7" max="7" width="13.5703125" style="114" customWidth="1"/>
    <col min="8" max="8" width="14.140625" style="114" customWidth="1"/>
    <col min="9" max="16384" width="11.42578125" style="114"/>
  </cols>
  <sheetData>
    <row r="1" spans="1:8" ht="21.75" customHeight="1" x14ac:dyDescent="0.3">
      <c r="A1" s="252" t="s">
        <v>360</v>
      </c>
      <c r="B1" s="252"/>
      <c r="C1" s="252"/>
      <c r="D1" s="252"/>
      <c r="E1" s="252"/>
      <c r="F1" s="252"/>
      <c r="G1" s="252"/>
      <c r="H1" s="252"/>
    </row>
    <row r="2" spans="1:8" ht="21.75" customHeight="1" x14ac:dyDescent="0.25">
      <c r="A2" s="253" t="s">
        <v>371</v>
      </c>
      <c r="B2" s="253"/>
      <c r="C2" s="253"/>
      <c r="D2" s="253"/>
      <c r="E2" s="253"/>
      <c r="F2" s="253"/>
      <c r="G2" s="253"/>
      <c r="H2" s="253"/>
    </row>
    <row r="4" spans="1:8" s="118" customFormat="1" ht="21.75" customHeight="1" x14ac:dyDescent="0.2">
      <c r="A4" s="115" t="s">
        <v>361</v>
      </c>
      <c r="B4" s="116" t="s">
        <v>46</v>
      </c>
      <c r="C4" s="115" t="s">
        <v>362</v>
      </c>
      <c r="D4" s="116" t="s">
        <v>47</v>
      </c>
      <c r="E4" s="115" t="s">
        <v>362</v>
      </c>
      <c r="F4" s="116" t="s">
        <v>48</v>
      </c>
      <c r="G4" s="115" t="s">
        <v>362</v>
      </c>
      <c r="H4" s="117" t="s">
        <v>363</v>
      </c>
    </row>
    <row r="5" spans="1:8" ht="21.75" customHeight="1" x14ac:dyDescent="0.2">
      <c r="A5" s="119" t="s">
        <v>364</v>
      </c>
      <c r="B5" s="120">
        <v>20000</v>
      </c>
      <c r="C5" s="121"/>
      <c r="D5" s="120">
        <v>12580</v>
      </c>
      <c r="E5" s="121"/>
      <c r="F5" s="120">
        <v>19250</v>
      </c>
      <c r="G5" s="121"/>
      <c r="H5" s="121"/>
    </row>
    <row r="6" spans="1:8" ht="21.75" customHeight="1" x14ac:dyDescent="0.2">
      <c r="A6" s="119" t="s">
        <v>365</v>
      </c>
      <c r="B6" s="120">
        <v>10000</v>
      </c>
      <c r="C6" s="121"/>
      <c r="D6" s="120">
        <v>33000</v>
      </c>
      <c r="E6" s="121"/>
      <c r="F6" s="120">
        <v>16750</v>
      </c>
      <c r="G6" s="121"/>
      <c r="H6" s="121"/>
    </row>
    <row r="7" spans="1:8" ht="21.75" customHeight="1" x14ac:dyDescent="0.2">
      <c r="A7" s="119" t="s">
        <v>366</v>
      </c>
      <c r="B7" s="120">
        <v>15530</v>
      </c>
      <c r="C7" s="121"/>
      <c r="D7" s="120">
        <v>17850</v>
      </c>
      <c r="E7" s="121"/>
      <c r="F7" s="120">
        <v>21000</v>
      </c>
      <c r="G7" s="121"/>
      <c r="H7" s="121"/>
    </row>
    <row r="8" spans="1:8" ht="21.75" customHeight="1" x14ac:dyDescent="0.2">
      <c r="A8" s="119" t="s">
        <v>367</v>
      </c>
      <c r="B8" s="120">
        <v>13500</v>
      </c>
      <c r="C8" s="121"/>
      <c r="D8" s="120">
        <v>19500</v>
      </c>
      <c r="E8" s="121"/>
      <c r="F8" s="120">
        <v>22350</v>
      </c>
      <c r="G8" s="121"/>
      <c r="H8" s="121"/>
    </row>
    <row r="9" spans="1:8" ht="21.75" customHeight="1" x14ac:dyDescent="0.2">
      <c r="A9" s="119" t="s">
        <v>368</v>
      </c>
      <c r="B9" s="120">
        <v>18500</v>
      </c>
      <c r="C9" s="121"/>
      <c r="D9" s="120">
        <v>21350</v>
      </c>
      <c r="E9" s="121"/>
      <c r="F9" s="120">
        <v>24250</v>
      </c>
      <c r="G9" s="121"/>
      <c r="H9" s="121"/>
    </row>
    <row r="10" spans="1:8" ht="21.75" customHeight="1" x14ac:dyDescent="0.2">
      <c r="A10" s="119" t="s">
        <v>369</v>
      </c>
      <c r="B10" s="120">
        <v>19000</v>
      </c>
      <c r="C10" s="121"/>
      <c r="D10" s="120">
        <v>25400</v>
      </c>
      <c r="E10" s="121"/>
      <c r="F10" s="120">
        <v>19900</v>
      </c>
      <c r="G10" s="121"/>
      <c r="H10" s="121"/>
    </row>
    <row r="11" spans="1:8" ht="21.75" customHeight="1" x14ac:dyDescent="0.2">
      <c r="C11" s="123"/>
      <c r="E11" s="123"/>
      <c r="G11" s="123"/>
      <c r="H11" s="124"/>
    </row>
    <row r="12" spans="1:8" ht="21.75" customHeight="1" x14ac:dyDescent="0.2">
      <c r="G12" s="123"/>
    </row>
    <row r="14" spans="1:8" ht="21.75" customHeight="1" x14ac:dyDescent="0.25">
      <c r="A14" s="254" t="s">
        <v>370</v>
      </c>
      <c r="B14" s="255"/>
      <c r="C14" s="125" t="s">
        <v>46</v>
      </c>
      <c r="D14" s="126">
        <v>0.14000000000000001</v>
      </c>
      <c r="E14" s="125" t="s">
        <v>47</v>
      </c>
      <c r="F14" s="126">
        <v>0.12</v>
      </c>
      <c r="G14" s="125" t="s">
        <v>48</v>
      </c>
      <c r="H14" s="126">
        <v>0.13500000000000001</v>
      </c>
    </row>
    <row r="15" spans="1:8" ht="21.75" customHeight="1" x14ac:dyDescent="0.2">
      <c r="C15" s="127"/>
      <c r="F15" s="128"/>
      <c r="G15" s="129"/>
    </row>
    <row r="16" spans="1:8" ht="21.75" customHeight="1" x14ac:dyDescent="0.2">
      <c r="C16" s="127"/>
      <c r="F16" s="128"/>
      <c r="G16" s="129"/>
    </row>
    <row r="17" spans="1:9" ht="21.75" customHeight="1" x14ac:dyDescent="0.2">
      <c r="C17" s="127"/>
      <c r="E17" s="130"/>
      <c r="F17" s="128"/>
      <c r="G17" s="129"/>
    </row>
    <row r="18" spans="1:9" ht="21.75" customHeight="1" x14ac:dyDescent="0.2">
      <c r="F18" s="128"/>
      <c r="G18" s="129"/>
    </row>
    <row r="20" spans="1:9" ht="21.75" customHeight="1" x14ac:dyDescent="0.2">
      <c r="A20" s="118"/>
      <c r="B20" s="114"/>
    </row>
    <row r="21" spans="1:9" ht="21.75" customHeight="1" x14ac:dyDescent="0.2">
      <c r="A21" s="131"/>
    </row>
    <row r="22" spans="1:9" ht="21.75" customHeight="1" x14ac:dyDescent="0.2">
      <c r="A22" s="132"/>
    </row>
    <row r="23" spans="1:9" ht="21.75" customHeight="1" x14ac:dyDescent="0.2">
      <c r="A23" s="132"/>
    </row>
    <row r="24" spans="1:9" ht="21.75" customHeight="1" x14ac:dyDescent="0.2">
      <c r="A24" s="132"/>
    </row>
    <row r="25" spans="1:9" ht="21.75" customHeight="1" x14ac:dyDescent="0.2">
      <c r="A25" s="118"/>
      <c r="D25" s="119"/>
      <c r="I25" s="133"/>
    </row>
    <row r="26" spans="1:9" ht="21.75" customHeight="1" x14ac:dyDescent="0.2">
      <c r="A26" s="131"/>
    </row>
    <row r="27" spans="1:9" ht="21.75" customHeight="1" x14ac:dyDescent="0.2">
      <c r="A27" s="132"/>
    </row>
    <row r="28" spans="1:9" ht="21.75" customHeight="1" x14ac:dyDescent="0.2">
      <c r="A28" s="132"/>
    </row>
    <row r="30" spans="1:9" ht="21.75" customHeight="1" x14ac:dyDescent="0.2">
      <c r="A30" s="118"/>
    </row>
    <row r="31" spans="1:9" ht="21.75" customHeight="1" x14ac:dyDescent="0.2">
      <c r="A31" s="131"/>
    </row>
    <row r="32" spans="1:9" ht="21.75" customHeight="1" x14ac:dyDescent="0.2">
      <c r="A32" s="132"/>
    </row>
    <row r="33" spans="1:1" ht="21.75" customHeight="1" x14ac:dyDescent="0.2">
      <c r="A33" s="132"/>
    </row>
  </sheetData>
  <mergeCells count="3">
    <mergeCell ref="A1:H1"/>
    <mergeCell ref="A2:H2"/>
    <mergeCell ref="A14:B14"/>
  </mergeCells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2"/>
  <sheetViews>
    <sheetView workbookViewId="0">
      <selection activeCell="B7" sqref="B7"/>
    </sheetView>
  </sheetViews>
  <sheetFormatPr defaultColWidth="14.85546875" defaultRowHeight="15" x14ac:dyDescent="0.2"/>
  <cols>
    <col min="1" max="1" width="26" style="32" bestFit="1" customWidth="1"/>
    <col min="2" max="16384" width="14.85546875" style="32"/>
  </cols>
  <sheetData>
    <row r="1" spans="1:5" ht="15.75" thickBot="1" x14ac:dyDescent="0.25"/>
    <row r="2" spans="1:5" ht="20.25" customHeight="1" x14ac:dyDescent="0.25">
      <c r="B2" s="36" t="s">
        <v>0</v>
      </c>
      <c r="C2" s="37" t="s">
        <v>1</v>
      </c>
      <c r="D2" s="37" t="s">
        <v>2</v>
      </c>
      <c r="E2" s="42" t="s">
        <v>3</v>
      </c>
    </row>
    <row r="3" spans="1:5" ht="15.75" thickBot="1" x14ac:dyDescent="0.25">
      <c r="B3" s="38"/>
      <c r="C3" s="39">
        <v>0.05</v>
      </c>
      <c r="D3" s="39">
        <v>9.9750000000000005E-2</v>
      </c>
      <c r="E3" s="43"/>
    </row>
    <row r="4" spans="1:5" ht="20.25" customHeight="1" x14ac:dyDescent="0.2">
      <c r="A4" s="55" t="s">
        <v>210</v>
      </c>
      <c r="B4" s="33">
        <v>6.75</v>
      </c>
      <c r="C4" s="34"/>
      <c r="D4" s="34"/>
      <c r="E4" s="44"/>
    </row>
    <row r="5" spans="1:5" ht="20.25" customHeight="1" x14ac:dyDescent="0.2">
      <c r="A5" s="40" t="s">
        <v>4</v>
      </c>
      <c r="B5" s="33">
        <v>2.95</v>
      </c>
      <c r="C5" s="34"/>
      <c r="D5" s="34"/>
      <c r="E5" s="45"/>
    </row>
    <row r="6" spans="1:5" ht="20.25" customHeight="1" x14ac:dyDescent="0.2">
      <c r="A6" s="40" t="s">
        <v>66</v>
      </c>
      <c r="B6" s="33">
        <v>67</v>
      </c>
      <c r="C6" s="34"/>
      <c r="D6" s="34"/>
      <c r="E6" s="45"/>
    </row>
    <row r="7" spans="1:5" ht="20.25" customHeight="1" x14ac:dyDescent="0.2">
      <c r="A7" s="40" t="s">
        <v>67</v>
      </c>
      <c r="B7" s="33">
        <v>35.75</v>
      </c>
      <c r="C7" s="34"/>
      <c r="D7" s="34"/>
      <c r="E7" s="45"/>
    </row>
    <row r="8" spans="1:5" ht="20.25" customHeight="1" x14ac:dyDescent="0.2">
      <c r="A8" s="40" t="s">
        <v>5</v>
      </c>
      <c r="B8" s="33">
        <v>1.69</v>
      </c>
      <c r="C8" s="34"/>
      <c r="D8" s="34"/>
      <c r="E8" s="45"/>
    </row>
    <row r="9" spans="1:5" ht="20.25" customHeight="1" thickBot="1" x14ac:dyDescent="0.25">
      <c r="A9" s="41" t="s">
        <v>6</v>
      </c>
      <c r="B9" s="33">
        <v>3.95</v>
      </c>
      <c r="C9" s="34"/>
      <c r="D9" s="34"/>
      <c r="E9" s="45"/>
    </row>
    <row r="10" spans="1:5" ht="38.25" customHeight="1" thickTop="1" x14ac:dyDescent="0.25">
      <c r="A10" s="46" t="s">
        <v>3</v>
      </c>
      <c r="B10" s="47"/>
      <c r="C10" s="48"/>
      <c r="D10" s="48"/>
      <c r="E10" s="47"/>
    </row>
    <row r="11" spans="1:5" x14ac:dyDescent="0.2">
      <c r="C11" s="35"/>
      <c r="D11" s="35"/>
      <c r="E11" s="35"/>
    </row>
    <row r="12" spans="1:5" x14ac:dyDescent="0.2">
      <c r="C12" s="35"/>
      <c r="D12" s="35"/>
      <c r="E12" s="35"/>
    </row>
    <row r="13" spans="1:5" x14ac:dyDescent="0.2">
      <c r="C13" s="35"/>
      <c r="D13" s="35"/>
      <c r="E13" s="35"/>
    </row>
    <row r="14" spans="1:5" x14ac:dyDescent="0.2">
      <c r="C14" s="35"/>
      <c r="D14" s="35"/>
      <c r="E14" s="35"/>
    </row>
    <row r="15" spans="1:5" x14ac:dyDescent="0.2">
      <c r="C15" s="35"/>
      <c r="D15" s="35"/>
      <c r="E15" s="35"/>
    </row>
    <row r="16" spans="1:5" x14ac:dyDescent="0.2">
      <c r="C16" s="35"/>
      <c r="D16" s="35"/>
      <c r="E16" s="35"/>
    </row>
    <row r="17" spans="3:5" x14ac:dyDescent="0.2">
      <c r="C17" s="35"/>
      <c r="D17" s="35"/>
      <c r="E17" s="35"/>
    </row>
    <row r="22" spans="3:5" x14ac:dyDescent="0.2">
      <c r="D22" s="1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"/>
  <sheetViews>
    <sheetView workbookViewId="0">
      <selection activeCell="E5" sqref="E5"/>
    </sheetView>
  </sheetViews>
  <sheetFormatPr defaultColWidth="11.42578125" defaultRowHeight="12.75" x14ac:dyDescent="0.2"/>
  <cols>
    <col min="1" max="1" width="26.140625" style="8" customWidth="1"/>
    <col min="2" max="5" width="12" style="8" customWidth="1"/>
    <col min="6" max="16384" width="11.42578125" style="8"/>
  </cols>
  <sheetData>
    <row r="1" spans="1:5" x14ac:dyDescent="0.2">
      <c r="A1" s="8" t="s">
        <v>22</v>
      </c>
    </row>
    <row r="3" spans="1:5" x14ac:dyDescent="0.2">
      <c r="D3" s="9" t="s">
        <v>23</v>
      </c>
      <c r="E3" s="10">
        <v>0.05</v>
      </c>
    </row>
    <row r="4" spans="1:5" x14ac:dyDescent="0.2">
      <c r="D4" s="9" t="s">
        <v>24</v>
      </c>
      <c r="E4" s="10">
        <v>9.9750000000000005E-2</v>
      </c>
    </row>
    <row r="5" spans="1:5" ht="15" customHeight="1" thickBot="1" x14ac:dyDescent="0.25"/>
    <row r="6" spans="1:5" ht="19.5" customHeight="1" thickBot="1" x14ac:dyDescent="0.25">
      <c r="A6" s="11"/>
      <c r="B6" s="12" t="s">
        <v>25</v>
      </c>
      <c r="C6" s="12" t="s">
        <v>26</v>
      </c>
      <c r="D6" s="12" t="s">
        <v>27</v>
      </c>
      <c r="E6" s="13" t="s">
        <v>28</v>
      </c>
    </row>
    <row r="7" spans="1:5" ht="19.5" customHeight="1" thickBot="1" x14ac:dyDescent="0.25">
      <c r="A7" s="14" t="s">
        <v>0</v>
      </c>
      <c r="B7" s="15">
        <v>24.95</v>
      </c>
      <c r="C7" s="15">
        <v>15.5</v>
      </c>
      <c r="D7" s="15">
        <v>49.5</v>
      </c>
      <c r="E7" s="16">
        <v>89.75</v>
      </c>
    </row>
    <row r="8" spans="1:5" ht="19.5" customHeight="1" thickBot="1" x14ac:dyDescent="0.25">
      <c r="A8" s="14" t="s">
        <v>29</v>
      </c>
      <c r="B8" s="17">
        <v>50</v>
      </c>
      <c r="C8" s="17">
        <v>32</v>
      </c>
      <c r="D8" s="17">
        <v>46</v>
      </c>
      <c r="E8" s="18">
        <v>54</v>
      </c>
    </row>
    <row r="9" spans="1:5" ht="19.5" customHeight="1" thickBot="1" x14ac:dyDescent="0.25">
      <c r="A9" s="14" t="s">
        <v>30</v>
      </c>
      <c r="B9" s="19"/>
      <c r="C9" s="19"/>
      <c r="D9" s="19"/>
      <c r="E9" s="20"/>
    </row>
    <row r="10" spans="1:5" ht="19.5" customHeight="1" thickBot="1" x14ac:dyDescent="0.25">
      <c r="A10" s="14" t="s">
        <v>23</v>
      </c>
      <c r="B10" s="19"/>
      <c r="C10" s="19"/>
      <c r="D10" s="19"/>
      <c r="E10" s="20"/>
    </row>
    <row r="11" spans="1:5" ht="19.5" customHeight="1" thickBot="1" x14ac:dyDescent="0.25">
      <c r="A11" s="21" t="s">
        <v>24</v>
      </c>
      <c r="B11" s="22"/>
      <c r="C11" s="22"/>
      <c r="D11" s="22"/>
      <c r="E11" s="23"/>
    </row>
    <row r="12" spans="1:5" ht="19.5" customHeight="1" thickTop="1" thickBot="1" x14ac:dyDescent="0.25">
      <c r="A12" s="24" t="s">
        <v>31</v>
      </c>
      <c r="B12" s="25"/>
      <c r="C12" s="25"/>
      <c r="D12" s="25"/>
      <c r="E12" s="26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"/>
  <sheetViews>
    <sheetView workbookViewId="0">
      <selection activeCell="A7" sqref="A7"/>
    </sheetView>
  </sheetViews>
  <sheetFormatPr defaultColWidth="11.42578125" defaultRowHeight="24" customHeight="1" x14ac:dyDescent="0.2"/>
  <cols>
    <col min="1" max="1" width="30.140625" style="69" customWidth="1"/>
    <col min="2" max="3" width="20.42578125" style="69" customWidth="1"/>
    <col min="4" max="16384" width="11.42578125" style="69"/>
  </cols>
  <sheetData>
    <row r="1" spans="1:3" ht="33" customHeight="1" thickTop="1" x14ac:dyDescent="0.2">
      <c r="A1" s="97" t="s">
        <v>356</v>
      </c>
      <c r="B1" s="98">
        <v>0.12</v>
      </c>
      <c r="C1" s="99"/>
    </row>
    <row r="2" spans="1:3" ht="33" customHeight="1" x14ac:dyDescent="0.2">
      <c r="A2" s="100" t="s">
        <v>357</v>
      </c>
      <c r="B2" s="101" t="s">
        <v>358</v>
      </c>
      <c r="C2" s="102" t="s">
        <v>359</v>
      </c>
    </row>
    <row r="3" spans="1:3" ht="24" customHeight="1" x14ac:dyDescent="0.2">
      <c r="A3" s="103"/>
      <c r="B3" s="104"/>
      <c r="C3" s="105"/>
    </row>
    <row r="4" spans="1:3" ht="24" customHeight="1" x14ac:dyDescent="0.2">
      <c r="A4" s="106" t="s">
        <v>491</v>
      </c>
      <c r="B4" s="107">
        <v>3000</v>
      </c>
      <c r="C4" s="108"/>
    </row>
    <row r="5" spans="1:3" ht="24" customHeight="1" x14ac:dyDescent="0.2">
      <c r="A5" s="106" t="s">
        <v>492</v>
      </c>
      <c r="B5" s="109">
        <v>5000</v>
      </c>
      <c r="C5" s="110"/>
    </row>
    <row r="6" spans="1:3" ht="24" hidden="1" customHeight="1" x14ac:dyDescent="0.2">
      <c r="A6" s="106" t="s">
        <v>494</v>
      </c>
      <c r="B6" s="107">
        <v>50000</v>
      </c>
      <c r="C6" s="108"/>
    </row>
    <row r="7" spans="1:3" ht="24" customHeight="1" x14ac:dyDescent="0.2">
      <c r="A7" s="106" t="s">
        <v>493</v>
      </c>
      <c r="B7" s="109">
        <v>1500</v>
      </c>
      <c r="C7" s="110"/>
    </row>
    <row r="8" spans="1:3" ht="24" customHeight="1" x14ac:dyDescent="0.2">
      <c r="A8" s="106" t="s">
        <v>495</v>
      </c>
      <c r="B8" s="107">
        <v>2000</v>
      </c>
      <c r="C8" s="108"/>
    </row>
    <row r="9" spans="1:3" ht="24" customHeight="1" x14ac:dyDescent="0.2">
      <c r="A9" s="106" t="s">
        <v>496</v>
      </c>
      <c r="B9" s="109">
        <v>100</v>
      </c>
      <c r="C9" s="110"/>
    </row>
    <row r="10" spans="1:3" ht="24" customHeight="1" thickBot="1" x14ac:dyDescent="0.25">
      <c r="A10" s="111" t="s">
        <v>31</v>
      </c>
      <c r="B10" s="112"/>
      <c r="C10" s="113"/>
    </row>
    <row r="11" spans="1:3" ht="24" customHeight="1" thickTop="1" x14ac:dyDescent="0.2"/>
  </sheetData>
  <printOptions horizontalCentered="1"/>
  <pageMargins left="0.70866141732283472" right="0.70866141732283472" top="2.1259842519685042" bottom="0.74803149606299213" header="1.299212598425197" footer="0.31496062992125984"/>
  <pageSetup orientation="portrait" horizontalDpi="4294967293" r:id="rId1"/>
  <headerFooter>
    <oddHeader>&amp;C&amp;"Arial,Italique"&amp;14&amp;UIntérêt pour l'année 2008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Révision 1</vt:lpstr>
      <vt:lpstr>Employés</vt:lpstr>
      <vt:lpstr>Paie</vt:lpstr>
      <vt:lpstr>Films</vt:lpstr>
      <vt:lpstr>Statistique</vt:lpstr>
      <vt:lpstr>Feuil5</vt:lpstr>
      <vt:lpstr>Prix</vt:lpstr>
      <vt:lpstr>Achats</vt:lpstr>
      <vt:lpstr>Emprunt</vt:lpstr>
      <vt:lpstr>Inscription</vt:lpstr>
      <vt:lpstr>Pouponnière Stat</vt:lpstr>
      <vt:lpstr>Suivi règlements_Date</vt:lpstr>
      <vt:lpstr>stat Examens</vt:lpstr>
      <vt:lpstr>Revenus trimestriels</vt:lpstr>
      <vt:lpstr>Chocolat</vt:lpstr>
      <vt:lpstr>'stat Examens'!Print_Area</vt:lpstr>
      <vt:lpstr>'Suivi règlements_Date'!Print_Area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2021-01-08T18:34:54Z</cp:lastPrinted>
  <dcterms:created xsi:type="dcterms:W3CDTF">2006-03-30T01:13:48Z</dcterms:created>
  <dcterms:modified xsi:type="dcterms:W3CDTF">2021-05-17T20:06:46Z</dcterms:modified>
</cp:coreProperties>
</file>